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s\Desktop\Wetransfer\Til Arne\"/>
    </mc:Choice>
  </mc:AlternateContent>
  <xr:revisionPtr revIDLastSave="0" documentId="13_ncr:1_{FF1842B0-E308-4A6C-BE1F-29DC029943D2}" xr6:coauthVersionLast="46" xr6:coauthVersionMax="46" xr10:uidLastSave="{00000000-0000-0000-0000-000000000000}"/>
  <bookViews>
    <workbookView xWindow="-108" yWindow="-108" windowWidth="23256" windowHeight="12576" xr2:uid="{A970D307-34F8-4D6E-99F5-5A7B8BF254C7}"/>
  </bookViews>
  <sheets>
    <sheet name="Sejlads - Dag 1" sheetId="12" r:id="rId1"/>
    <sheet name="Sejlads - Dag 2" sheetId="14" r:id="rId2"/>
    <sheet name="Sejlads - Dag 3" sheetId="15" r:id="rId3"/>
    <sheet name="Sætning (Strøm) beregning" sheetId="3" r:id="rId4"/>
    <sheet name="Kursberegningsskema" sheetId="11" r:id="rId5"/>
    <sheet name="Sejlads - skabelon" sheetId="2" r:id="rId6"/>
  </sheets>
  <definedNames>
    <definedName name="bmkCustomer" localSheetId="4">Kursberegningsskema!#REF!</definedName>
    <definedName name="bmkProjektnr1" localSheetId="4">Kursberegningsskema!#REF!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15" l="1"/>
  <c r="K47" i="15" s="1"/>
  <c r="K45" i="15"/>
  <c r="J45" i="15"/>
  <c r="J43" i="15"/>
  <c r="K43" i="15" s="1"/>
  <c r="K41" i="15"/>
  <c r="J41" i="15"/>
  <c r="J39" i="15"/>
  <c r="K39" i="15" s="1"/>
  <c r="J37" i="15"/>
  <c r="K37" i="15" s="1"/>
  <c r="J35" i="15"/>
  <c r="K35" i="15" s="1"/>
  <c r="J33" i="15"/>
  <c r="K33" i="15" s="1"/>
  <c r="J31" i="15"/>
  <c r="K31" i="15" s="1"/>
  <c r="K29" i="15"/>
  <c r="J29" i="15"/>
  <c r="J27" i="15"/>
  <c r="K27" i="15" s="1"/>
  <c r="K25" i="15"/>
  <c r="J25" i="15"/>
  <c r="J23" i="15"/>
  <c r="K23" i="15" s="1"/>
  <c r="J21" i="15"/>
  <c r="K21" i="15" s="1"/>
  <c r="J19" i="15"/>
  <c r="K19" i="15" s="1"/>
  <c r="J17" i="15"/>
  <c r="K17" i="15" s="1"/>
  <c r="H16" i="15"/>
  <c r="H18" i="15" s="1"/>
  <c r="J15" i="15"/>
  <c r="K15" i="15" s="1"/>
  <c r="H14" i="15"/>
  <c r="K13" i="15"/>
  <c r="L14" i="15" s="1"/>
  <c r="M14" i="15" s="1"/>
  <c r="J13" i="15"/>
  <c r="J47" i="14"/>
  <c r="K47" i="14" s="1"/>
  <c r="K45" i="14"/>
  <c r="J45" i="14"/>
  <c r="J43" i="14"/>
  <c r="K43" i="14" s="1"/>
  <c r="J41" i="14"/>
  <c r="K41" i="14" s="1"/>
  <c r="J39" i="14"/>
  <c r="K39" i="14" s="1"/>
  <c r="K37" i="14"/>
  <c r="J37" i="14"/>
  <c r="K35" i="14"/>
  <c r="J35" i="14"/>
  <c r="J33" i="14"/>
  <c r="K33" i="14" s="1"/>
  <c r="J31" i="14"/>
  <c r="K31" i="14" s="1"/>
  <c r="K29" i="14"/>
  <c r="J29" i="14"/>
  <c r="J27" i="14"/>
  <c r="K27" i="14" s="1"/>
  <c r="J25" i="14"/>
  <c r="K25" i="14" s="1"/>
  <c r="J23" i="14"/>
  <c r="K23" i="14" s="1"/>
  <c r="K21" i="14"/>
  <c r="J21" i="14"/>
  <c r="K19" i="14"/>
  <c r="J19" i="14"/>
  <c r="J17" i="14"/>
  <c r="K17" i="14" s="1"/>
  <c r="J15" i="14"/>
  <c r="K15" i="14" s="1"/>
  <c r="L16" i="14" s="1"/>
  <c r="M16" i="14" s="1"/>
  <c r="H14" i="14"/>
  <c r="H16" i="14" s="1"/>
  <c r="K13" i="14"/>
  <c r="L14" i="14" s="1"/>
  <c r="M14" i="14" s="1"/>
  <c r="J13" i="14"/>
  <c r="J47" i="12"/>
  <c r="K47" i="12" s="1"/>
  <c r="K45" i="12"/>
  <c r="J45" i="12"/>
  <c r="J43" i="12"/>
  <c r="K43" i="12" s="1"/>
  <c r="J41" i="12"/>
  <c r="K41" i="12" s="1"/>
  <c r="J39" i="12"/>
  <c r="K39" i="12" s="1"/>
  <c r="K37" i="12"/>
  <c r="J37" i="12"/>
  <c r="K35" i="12"/>
  <c r="J35" i="12"/>
  <c r="K33" i="12"/>
  <c r="J33" i="12"/>
  <c r="J31" i="12"/>
  <c r="K31" i="12" s="1"/>
  <c r="J29" i="12"/>
  <c r="K29" i="12" s="1"/>
  <c r="J27" i="12"/>
  <c r="K27" i="12" s="1"/>
  <c r="J25" i="12"/>
  <c r="K25" i="12" s="1"/>
  <c r="J23" i="12"/>
  <c r="K23" i="12" s="1"/>
  <c r="K21" i="12"/>
  <c r="J21" i="12"/>
  <c r="K19" i="12"/>
  <c r="J19" i="12"/>
  <c r="K17" i="12"/>
  <c r="J17" i="12"/>
  <c r="J15" i="12"/>
  <c r="K15" i="12" s="1"/>
  <c r="L16" i="12" s="1"/>
  <c r="M16" i="12" s="1"/>
  <c r="H14" i="12"/>
  <c r="H16" i="12" s="1"/>
  <c r="J13" i="12"/>
  <c r="K13" i="12" s="1"/>
  <c r="L14" i="12" s="1"/>
  <c r="M14" i="12" s="1"/>
  <c r="H20" i="15" l="1"/>
  <c r="H22" i="15" s="1"/>
  <c r="H24" i="15" s="1"/>
  <c r="H26" i="15" s="1"/>
  <c r="H28" i="15" s="1"/>
  <c r="H30" i="15" s="1"/>
  <c r="H32" i="15" s="1"/>
  <c r="H34" i="15" s="1"/>
  <c r="H36" i="15" s="1"/>
  <c r="H38" i="15" s="1"/>
  <c r="H40" i="15" s="1"/>
  <c r="H42" i="15" s="1"/>
  <c r="H44" i="15" s="1"/>
  <c r="H46" i="15" s="1"/>
  <c r="L20" i="15"/>
  <c r="M20" i="15" s="1"/>
  <c r="L16" i="15"/>
  <c r="M16" i="15" s="1"/>
  <c r="L18" i="15"/>
  <c r="M18" i="15" s="1"/>
  <c r="H18" i="14"/>
  <c r="H20" i="14" s="1"/>
  <c r="H22" i="14" s="1"/>
  <c r="H24" i="14" s="1"/>
  <c r="H26" i="14" s="1"/>
  <c r="H28" i="14" s="1"/>
  <c r="H30" i="14" s="1"/>
  <c r="H32" i="14" s="1"/>
  <c r="H34" i="14" s="1"/>
  <c r="H36" i="14" s="1"/>
  <c r="H38" i="14" s="1"/>
  <c r="H40" i="14" s="1"/>
  <c r="H42" i="14" s="1"/>
  <c r="H44" i="14" s="1"/>
  <c r="H46" i="14" s="1"/>
  <c r="L18" i="14"/>
  <c r="L18" i="12"/>
  <c r="M18" i="12" s="1"/>
  <c r="G4" i="12"/>
  <c r="H18" i="12"/>
  <c r="H20" i="12" s="1"/>
  <c r="H22" i="12" s="1"/>
  <c r="H24" i="12" s="1"/>
  <c r="H26" i="12" s="1"/>
  <c r="H28" i="12" s="1"/>
  <c r="H30" i="12" s="1"/>
  <c r="H32" i="12" s="1"/>
  <c r="H34" i="12" s="1"/>
  <c r="H36" i="12" s="1"/>
  <c r="H38" i="12" s="1"/>
  <c r="H40" i="12" s="1"/>
  <c r="H42" i="12" s="1"/>
  <c r="H44" i="12" s="1"/>
  <c r="H46" i="12" s="1"/>
  <c r="E8" i="11"/>
  <c r="E12" i="11" s="1"/>
  <c r="E18" i="11" s="1"/>
  <c r="L22" i="15" l="1"/>
  <c r="G4" i="15"/>
  <c r="G4" i="14"/>
  <c r="M18" i="14"/>
  <c r="L20" i="14"/>
  <c r="L20" i="12"/>
  <c r="D7" i="3"/>
  <c r="D11" i="3"/>
  <c r="E17" i="3"/>
  <c r="D18" i="3" s="1"/>
  <c r="M22" i="15" l="1"/>
  <c r="L24" i="15"/>
  <c r="M20" i="14"/>
  <c r="L22" i="14"/>
  <c r="M20" i="12"/>
  <c r="L22" i="12"/>
  <c r="E18" i="3"/>
  <c r="E20" i="3"/>
  <c r="G20" i="3" s="1"/>
  <c r="E22" i="3" s="1"/>
  <c r="M24" i="15" l="1"/>
  <c r="L26" i="15"/>
  <c r="M22" i="14"/>
  <c r="L24" i="14"/>
  <c r="M22" i="12"/>
  <c r="L24" i="12"/>
  <c r="J15" i="2"/>
  <c r="K15" i="2" s="1"/>
  <c r="J17" i="2"/>
  <c r="K17" i="2" s="1"/>
  <c r="J19" i="2"/>
  <c r="K19" i="2" s="1"/>
  <c r="J21" i="2"/>
  <c r="K21" i="2" s="1"/>
  <c r="J23" i="2"/>
  <c r="K23" i="2" s="1"/>
  <c r="J25" i="2"/>
  <c r="K25" i="2" s="1"/>
  <c r="J27" i="2"/>
  <c r="K27" i="2" s="1"/>
  <c r="J29" i="2"/>
  <c r="K29" i="2" s="1"/>
  <c r="J31" i="2"/>
  <c r="K31" i="2" s="1"/>
  <c r="J33" i="2"/>
  <c r="K33" i="2" s="1"/>
  <c r="J35" i="2"/>
  <c r="K35" i="2" s="1"/>
  <c r="J37" i="2"/>
  <c r="K37" i="2" s="1"/>
  <c r="J39" i="2"/>
  <c r="K39" i="2" s="1"/>
  <c r="J41" i="2"/>
  <c r="K41" i="2" s="1"/>
  <c r="J43" i="2"/>
  <c r="K43" i="2" s="1"/>
  <c r="J45" i="2"/>
  <c r="K45" i="2" s="1"/>
  <c r="J47" i="2"/>
  <c r="K47" i="2" s="1"/>
  <c r="J13" i="2"/>
  <c r="K13" i="2" s="1"/>
  <c r="M26" i="15" l="1"/>
  <c r="L28" i="15"/>
  <c r="M24" i="14"/>
  <c r="L26" i="14"/>
  <c r="M24" i="12"/>
  <c r="L26" i="12"/>
  <c r="H14" i="2"/>
  <c r="L14" i="2"/>
  <c r="M14" i="2" s="1"/>
  <c r="M28" i="15" l="1"/>
  <c r="L30" i="15"/>
  <c r="M26" i="14"/>
  <c r="L28" i="14"/>
  <c r="M26" i="12"/>
  <c r="L28" i="12"/>
  <c r="H16" i="2"/>
  <c r="H18" i="2" s="1"/>
  <c r="H20" i="2" s="1"/>
  <c r="H22" i="2" s="1"/>
  <c r="H24" i="2" s="1"/>
  <c r="H26" i="2" s="1"/>
  <c r="H28" i="2" s="1"/>
  <c r="H30" i="2" s="1"/>
  <c r="H32" i="2" s="1"/>
  <c r="H34" i="2" s="1"/>
  <c r="H36" i="2" s="1"/>
  <c r="H38" i="2" s="1"/>
  <c r="H40" i="2" s="1"/>
  <c r="H42" i="2" s="1"/>
  <c r="H44" i="2" s="1"/>
  <c r="H46" i="2" s="1"/>
  <c r="L16" i="2"/>
  <c r="M30" i="15" l="1"/>
  <c r="L32" i="15"/>
  <c r="M28" i="14"/>
  <c r="L30" i="14"/>
  <c r="M28" i="12"/>
  <c r="L30" i="12"/>
  <c r="G4" i="2"/>
  <c r="L18" i="2"/>
  <c r="M16" i="2"/>
  <c r="M32" i="15" l="1"/>
  <c r="L34" i="15"/>
  <c r="M30" i="14"/>
  <c r="L32" i="14"/>
  <c r="M30" i="12"/>
  <c r="L32" i="12"/>
  <c r="L20" i="2"/>
  <c r="M18" i="2"/>
  <c r="M34" i="15" l="1"/>
  <c r="L36" i="15"/>
  <c r="M32" i="14"/>
  <c r="L34" i="14"/>
  <c r="M32" i="12"/>
  <c r="L34" i="12"/>
  <c r="L22" i="2"/>
  <c r="M20" i="2"/>
  <c r="M36" i="15" l="1"/>
  <c r="L38" i="15"/>
  <c r="M34" i="14"/>
  <c r="L36" i="14"/>
  <c r="M34" i="12"/>
  <c r="L36" i="12"/>
  <c r="L24" i="2"/>
  <c r="M22" i="2"/>
  <c r="M38" i="15" l="1"/>
  <c r="L40" i="15"/>
  <c r="M36" i="14"/>
  <c r="L38" i="14"/>
  <c r="M36" i="12"/>
  <c r="L38" i="12"/>
  <c r="L26" i="2"/>
  <c r="M24" i="2"/>
  <c r="M40" i="15" l="1"/>
  <c r="L42" i="15"/>
  <c r="M38" i="14"/>
  <c r="L40" i="14"/>
  <c r="M38" i="12"/>
  <c r="L40" i="12"/>
  <c r="L28" i="2"/>
  <c r="M26" i="2"/>
  <c r="M42" i="15" l="1"/>
  <c r="L44" i="15"/>
  <c r="M40" i="14"/>
  <c r="L42" i="14"/>
  <c r="M40" i="12"/>
  <c r="L42" i="12"/>
  <c r="M28" i="2"/>
  <c r="L30" i="2"/>
  <c r="M44" i="15" l="1"/>
  <c r="L46" i="15"/>
  <c r="M42" i="14"/>
  <c r="L44" i="14"/>
  <c r="M42" i="12"/>
  <c r="L44" i="12"/>
  <c r="M30" i="2"/>
  <c r="L32" i="2"/>
  <c r="M46" i="15" l="1"/>
  <c r="L48" i="15"/>
  <c r="M48" i="15" s="1"/>
  <c r="O3" i="15" s="1"/>
  <c r="M44" i="14"/>
  <c r="L46" i="14"/>
  <c r="M44" i="12"/>
  <c r="L46" i="12"/>
  <c r="M32" i="2"/>
  <c r="L34" i="2"/>
  <c r="M46" i="14" l="1"/>
  <c r="L48" i="14"/>
  <c r="M48" i="14" s="1"/>
  <c r="O3" i="14" s="1"/>
  <c r="M46" i="12"/>
  <c r="L48" i="12"/>
  <c r="M48" i="12" s="1"/>
  <c r="M34" i="2"/>
  <c r="L36" i="2"/>
  <c r="O3" i="12" l="1"/>
  <c r="L38" i="2"/>
  <c r="M36" i="2"/>
  <c r="L40" i="2" l="1"/>
  <c r="M38" i="2"/>
  <c r="L42" i="2" l="1"/>
  <c r="M40" i="2"/>
  <c r="L44" i="2" l="1"/>
  <c r="M42" i="2"/>
  <c r="L46" i="2" l="1"/>
  <c r="M44" i="2"/>
  <c r="L48" i="2" l="1"/>
  <c r="M48" i="2" s="1"/>
  <c r="M46" i="2"/>
  <c r="O3" i="2" l="1"/>
</calcChain>
</file>

<file path=xl/sharedStrings.xml><?xml version="1.0" encoding="utf-8"?>
<sst xmlns="http://schemas.openxmlformats.org/spreadsheetml/2006/main" count="803" uniqueCount="102">
  <si>
    <t>Sejladsplanlægning</t>
  </si>
  <si>
    <t>Sejlads fra:</t>
  </si>
  <si>
    <t>Forventet afgang:</t>
  </si>
  <si>
    <t>Forventet ankomst:</t>
  </si>
  <si>
    <t>Sejlads til:</t>
  </si>
  <si>
    <t>Kortkurs</t>
  </si>
  <si>
    <t>Dato:</t>
  </si>
  <si>
    <t>Besætning:</t>
  </si>
  <si>
    <t>Farvandsudsigt:</t>
  </si>
  <si>
    <t>Notater:</t>
  </si>
  <si>
    <t>Samlet distance:</t>
  </si>
  <si>
    <t>Kan udfyldes</t>
  </si>
  <si>
    <r>
      <rPr>
        <b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</t>
    </r>
  </si>
  <si>
    <t>Vagtplan:</t>
  </si>
  <si>
    <t>Editeres ikke</t>
  </si>
  <si>
    <t xml:space="preserve"> </t>
  </si>
  <si>
    <t>°'</t>
  </si>
  <si>
    <t>Guide:</t>
  </si>
  <si>
    <t>Distance [SM]</t>
  </si>
  <si>
    <t>Sejlet 
distance [SM]</t>
  </si>
  <si>
    <t>Fart 
[knob]</t>
  </si>
  <si>
    <t>Tid 
[Timer]</t>
  </si>
  <si>
    <t>Tid 
[Min]</t>
  </si>
  <si>
    <t>Sejlet tid 
[Min]</t>
  </si>
  <si>
    <t>Ankomst 
tid</t>
  </si>
  <si>
    <t>Længde-grad</t>
  </si>
  <si>
    <t>Bredde-grad</t>
  </si>
  <si>
    <t>Person:</t>
  </si>
  <si>
    <t>Periode:</t>
  </si>
  <si>
    <t>Planlagte observationer -Instrukser:</t>
  </si>
  <si>
    <t>Waypoints
- benævnelse / - position.</t>
  </si>
  <si>
    <t>knob</t>
  </si>
  <si>
    <t>Din reelle fart over grunden bliver</t>
  </si>
  <si>
    <t>°</t>
  </si>
  <si>
    <t>Din sejlede kurs for at komme fra A til B skal være</t>
  </si>
  <si>
    <t xml:space="preserve">Strømmen sætter dig 5,7 </t>
  </si>
  <si>
    <t>Resultat af eksempel:</t>
  </si>
  <si>
    <t>Strømmens fart er 0,5 kn.</t>
  </si>
  <si>
    <t>Strømmen er sydgående (180°)</t>
  </si>
  <si>
    <t>Din fart gennem vandet er 5 knob</t>
  </si>
  <si>
    <t>Du skal fra A til B og har opmålt kursen i søkortet til 85°</t>
  </si>
  <si>
    <t>Eksempel:</t>
  </si>
  <si>
    <t>Båd fart (beh) over grund (v. ny kompaskurs)</t>
  </si>
  <si>
    <t>Sejl. K. rv (ny kompaskurs)</t>
  </si>
  <si>
    <t>Faktisk sætning:</t>
  </si>
  <si>
    <t>Strømmens vinkelrette påvirkning (fart) på båden:</t>
  </si>
  <si>
    <t>Fra søkort (beh.K.rv) til sejlet kurs retvisende Sejl.K.rv.</t>
  </si>
  <si>
    <t>(Østgående strøm = 90 grader)</t>
  </si>
  <si>
    <t>Strømmens kurs - retning</t>
  </si>
  <si>
    <t>Strøm fart</t>
  </si>
  <si>
    <t>Kurs i søkortet</t>
  </si>
  <si>
    <t>Båd fart (gennem vand)</t>
  </si>
  <si>
    <t>I formularen indtastes:</t>
  </si>
  <si>
    <t>Strøm: Beregning af bådens sætning, ny kurs og fart</t>
  </si>
  <si>
    <t>Vind</t>
  </si>
  <si>
    <t>Vindstyrke</t>
  </si>
  <si>
    <r>
      <t xml:space="preserve">Sejl. Fart </t>
    </r>
    <r>
      <rPr>
        <sz val="8"/>
        <color theme="1"/>
        <rFont val="Calibri"/>
        <family val="2"/>
        <scheme val="minor"/>
      </rPr>
      <t>(fart gennem vandet)</t>
    </r>
  </si>
  <si>
    <t>Adrift</t>
  </si>
  <si>
    <t>2 - 3 m/s</t>
  </si>
  <si>
    <t>4-6 m/s</t>
  </si>
  <si>
    <t>7 - 9 m/s</t>
  </si>
  <si>
    <t>10 - 12 m/s</t>
  </si>
  <si>
    <t>2 kn.</t>
  </si>
  <si>
    <t>4 kn.</t>
  </si>
  <si>
    <t>5 kn.</t>
  </si>
  <si>
    <r>
      <t>5</t>
    </r>
    <r>
      <rPr>
        <sz val="11"/>
        <color theme="1"/>
        <rFont val="Calibri"/>
        <family val="2"/>
      </rPr>
      <t>°</t>
    </r>
  </si>
  <si>
    <t>7°</t>
  </si>
  <si>
    <t>10°</t>
  </si>
  <si>
    <t>12°</t>
  </si>
  <si>
    <t>Bagbordshalse</t>
  </si>
  <si>
    <t>Styrbordshalse</t>
  </si>
  <si>
    <t>Vinkel</t>
  </si>
  <si>
    <r>
      <t>Bide vind 45</t>
    </r>
    <r>
      <rPr>
        <b/>
        <sz val="11"/>
        <color theme="1"/>
        <rFont val="Calibri"/>
        <family val="2"/>
      </rPr>
      <t>°</t>
    </r>
  </si>
  <si>
    <r>
      <t>Foran for tværs 50</t>
    </r>
    <r>
      <rPr>
        <b/>
        <sz val="11"/>
        <color theme="1"/>
        <rFont val="Calibri"/>
        <family val="2"/>
      </rPr>
      <t>° - 80°</t>
    </r>
  </si>
  <si>
    <t>3 kn.</t>
  </si>
  <si>
    <t>4°</t>
  </si>
  <si>
    <t>6°</t>
  </si>
  <si>
    <t>6 kn.</t>
  </si>
  <si>
    <t>8°</t>
  </si>
  <si>
    <r>
      <t>Halvvind 85</t>
    </r>
    <r>
      <rPr>
        <b/>
        <sz val="11"/>
        <color theme="1"/>
        <rFont val="Calibri"/>
        <family val="2"/>
      </rPr>
      <t>° - 115°</t>
    </r>
  </si>
  <si>
    <t>3°</t>
  </si>
  <si>
    <t>5°</t>
  </si>
  <si>
    <t>7 kn.</t>
  </si>
  <si>
    <t>9°</t>
  </si>
  <si>
    <r>
      <t>Agten for tværs 120</t>
    </r>
    <r>
      <rPr>
        <b/>
        <sz val="11"/>
        <color theme="1"/>
        <rFont val="Calibri"/>
        <family val="2"/>
      </rPr>
      <t>° - 160°</t>
    </r>
  </si>
  <si>
    <t>2°</t>
  </si>
  <si>
    <r>
      <t>Læns 165</t>
    </r>
    <r>
      <rPr>
        <b/>
        <sz val="11"/>
        <color theme="1"/>
        <rFont val="Calibri"/>
        <family val="2"/>
      </rPr>
      <t>° - 180°</t>
    </r>
  </si>
  <si>
    <t>0°</t>
  </si>
  <si>
    <t>Nr.</t>
  </si>
  <si>
    <t>Kursberegningsskema</t>
  </si>
  <si>
    <t>Beh.k.rv. (kort)</t>
  </si>
  <si>
    <t>Str.</t>
  </si>
  <si>
    <t>Op mod strømmen</t>
  </si>
  <si>
    <t>(angiv + eller - foran tallet)</t>
  </si>
  <si>
    <t>Sejl.k.rv.</t>
  </si>
  <si>
    <t>Afdr.</t>
  </si>
  <si>
    <t>St.k.rv.</t>
  </si>
  <si>
    <t>Mv.</t>
  </si>
  <si>
    <t>(- øst)</t>
  </si>
  <si>
    <t>(+ vest)</t>
  </si>
  <si>
    <t>St.k.mv. (kompas)</t>
  </si>
  <si>
    <t>Op mod 
vinden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</si>
</sst>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General\°"/>
    <numFmt numFmtId="166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9"/>
      <color theme="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2" fillId="0" borderId="0"/>
  </cellStyleXfs>
  <cellXfs count="229">
    <xf numFmtId="0" fontId="0" fillId="0" borderId="0" xfId="0"/>
    <xf numFmtId="0" fontId="0" fillId="2" borderId="0" xfId="0" applyFill="1"/>
    <xf numFmtId="1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0" fillId="7" borderId="17" xfId="0" applyFill="1" applyBorder="1"/>
    <xf numFmtId="164" fontId="0" fillId="6" borderId="16" xfId="0" applyNumberFormat="1" applyFill="1" applyBorder="1" applyAlignment="1">
      <alignment horizontal="center" vertical="center"/>
    </xf>
    <xf numFmtId="0" fontId="0" fillId="2" borderId="21" xfId="0" applyFill="1" applyBorder="1"/>
    <xf numFmtId="0" fontId="0" fillId="2" borderId="29" xfId="0" applyFill="1" applyBorder="1"/>
    <xf numFmtId="0" fontId="0" fillId="2" borderId="19" xfId="0" applyFill="1" applyBorder="1"/>
    <xf numFmtId="0" fontId="0" fillId="2" borderId="20" xfId="0" applyFill="1" applyBorder="1"/>
    <xf numFmtId="0" fontId="1" fillId="8" borderId="11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0" fillId="2" borderId="38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1" fillId="8" borderId="49" xfId="0" applyFont="1" applyFill="1" applyBorder="1" applyAlignment="1">
      <alignment vertical="center"/>
    </xf>
    <xf numFmtId="0" fontId="1" fillId="8" borderId="8" xfId="0" applyFont="1" applyFill="1" applyBorder="1" applyAlignment="1">
      <alignment vertical="center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165" fontId="0" fillId="7" borderId="0" xfId="0" applyNumberFormat="1" applyFill="1"/>
    <xf numFmtId="165" fontId="0" fillId="2" borderId="0" xfId="0" applyNumberFormat="1" applyFill="1"/>
    <xf numFmtId="0" fontId="8" fillId="0" borderId="0" xfId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8" xfId="1" applyFont="1" applyBorder="1"/>
    <xf numFmtId="2" fontId="11" fillId="0" borderId="32" xfId="1" applyNumberFormat="1" applyFont="1" applyBorder="1"/>
    <xf numFmtId="0" fontId="11" fillId="0" borderId="33" xfId="1" applyFont="1" applyBorder="1"/>
    <xf numFmtId="0" fontId="11" fillId="0" borderId="32" xfId="1" applyFont="1" applyBorder="1"/>
    <xf numFmtId="0" fontId="12" fillId="0" borderId="0" xfId="1" applyFont="1"/>
    <xf numFmtId="0" fontId="13" fillId="0" borderId="0" xfId="1" applyFont="1"/>
    <xf numFmtId="0" fontId="11" fillId="0" borderId="0" xfId="1" applyFont="1"/>
    <xf numFmtId="166" fontId="11" fillId="0" borderId="0" xfId="1" applyNumberFormat="1" applyFont="1"/>
    <xf numFmtId="166" fontId="11" fillId="0" borderId="32" xfId="1" applyNumberFormat="1" applyFont="1" applyBorder="1"/>
    <xf numFmtId="166" fontId="14" fillId="0" borderId="0" xfId="1" applyNumberFormat="1" applyFont="1" applyProtection="1">
      <protection hidden="1"/>
    </xf>
    <xf numFmtId="166" fontId="14" fillId="0" borderId="33" xfId="1" applyNumberFormat="1" applyFont="1" applyBorder="1" applyProtection="1">
      <protection hidden="1"/>
    </xf>
    <xf numFmtId="166" fontId="10" fillId="0" borderId="0" xfId="1" applyNumberFormat="1" applyFont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 applyAlignment="1">
      <alignment horizontal="center"/>
    </xf>
    <xf numFmtId="0" fontId="19" fillId="0" borderId="0" xfId="1" applyFont="1"/>
    <xf numFmtId="0" fontId="11" fillId="13" borderId="49" xfId="1" applyFont="1" applyFill="1" applyBorder="1" applyAlignment="1" applyProtection="1">
      <alignment horizontal="center"/>
      <protection locked="0"/>
    </xf>
    <xf numFmtId="0" fontId="20" fillId="0" borderId="0" xfId="1" applyFont="1"/>
    <xf numFmtId="0" fontId="11" fillId="0" borderId="0" xfId="1" applyFont="1" applyAlignment="1">
      <alignment horizontal="center"/>
    </xf>
    <xf numFmtId="0" fontId="21" fillId="0" borderId="0" xfId="1" applyFont="1"/>
    <xf numFmtId="0" fontId="0" fillId="2" borderId="1" xfId="0" applyFill="1" applyBorder="1"/>
    <xf numFmtId="0" fontId="0" fillId="14" borderId="0" xfId="0" applyFill="1" applyAlignment="1">
      <alignment horizontal="right" vertical="top"/>
    </xf>
    <xf numFmtId="0" fontId="0" fillId="14" borderId="0" xfId="0" applyFill="1"/>
    <xf numFmtId="21" fontId="0" fillId="14" borderId="0" xfId="0" applyNumberFormat="1" applyFill="1"/>
    <xf numFmtId="164" fontId="0" fillId="14" borderId="0" xfId="0" applyNumberFormat="1" applyFill="1"/>
    <xf numFmtId="0" fontId="0" fillId="2" borderId="0" xfId="0" applyFill="1" applyBorder="1"/>
    <xf numFmtId="0" fontId="6" fillId="2" borderId="0" xfId="0" applyFont="1" applyFill="1" applyBorder="1"/>
    <xf numFmtId="0" fontId="1" fillId="14" borderId="0" xfId="0" applyFont="1" applyFill="1"/>
    <xf numFmtId="0" fontId="1" fillId="2" borderId="0" xfId="0" applyFont="1" applyFill="1"/>
    <xf numFmtId="0" fontId="24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6" fillId="2" borderId="0" xfId="2" applyFont="1" applyFill="1"/>
    <xf numFmtId="0" fontId="25" fillId="2" borderId="0" xfId="2" applyFont="1" applyFill="1"/>
    <xf numFmtId="0" fontId="25" fillId="2" borderId="0" xfId="2" applyFont="1" applyFill="1" applyBorder="1" applyAlignment="1">
      <alignment vertical="center"/>
    </xf>
    <xf numFmtId="0" fontId="25" fillId="2" borderId="0" xfId="2" applyFont="1" applyFill="1" applyAlignment="1">
      <alignment vertical="center"/>
    </xf>
    <xf numFmtId="0" fontId="1" fillId="14" borderId="0" xfId="0" applyFont="1" applyFill="1" applyAlignment="1">
      <alignment horizontal="center" vertical="top"/>
    </xf>
    <xf numFmtId="0" fontId="0" fillId="2" borderId="8" xfId="0" applyFill="1" applyBorder="1" applyAlignment="1">
      <alignment horizontal="left"/>
    </xf>
    <xf numFmtId="0" fontId="0" fillId="2" borderId="0" xfId="0" applyFill="1" applyAlignment="1">
      <alignment horizontal="center" vertical="center"/>
    </xf>
    <xf numFmtId="0" fontId="25" fillId="2" borderId="11" xfId="2" applyFont="1" applyFill="1" applyBorder="1"/>
    <xf numFmtId="0" fontId="25" fillId="2" borderId="9" xfId="2" applyFont="1" applyFill="1" applyBorder="1"/>
    <xf numFmtId="0" fontId="25" fillId="2" borderId="17" xfId="2" applyFont="1" applyFill="1" applyBorder="1"/>
    <xf numFmtId="0" fontId="25" fillId="15" borderId="21" xfId="2" applyFont="1" applyFill="1" applyBorder="1"/>
    <xf numFmtId="0" fontId="25" fillId="15" borderId="29" xfId="2" applyFont="1" applyFill="1" applyBorder="1"/>
    <xf numFmtId="0" fontId="25" fillId="15" borderId="0" xfId="2" applyFont="1" applyFill="1" applyBorder="1" applyAlignment="1">
      <alignment vertical="center"/>
    </xf>
    <xf numFmtId="0" fontId="25" fillId="15" borderId="0" xfId="2" applyFont="1" applyFill="1" applyBorder="1" applyAlignment="1">
      <alignment horizontal="center" vertical="center" wrapText="1"/>
    </xf>
    <xf numFmtId="0" fontId="25" fillId="2" borderId="21" xfId="2" applyFont="1" applyFill="1" applyBorder="1"/>
    <xf numFmtId="0" fontId="25" fillId="2" borderId="29" xfId="2" applyFont="1" applyFill="1" applyBorder="1"/>
    <xf numFmtId="0" fontId="25" fillId="2" borderId="0" xfId="2" applyFont="1" applyFill="1" applyBorder="1" applyAlignment="1">
      <alignment horizontal="left" vertical="center"/>
    </xf>
    <xf numFmtId="0" fontId="25" fillId="2" borderId="0" xfId="2" applyFont="1" applyFill="1" applyBorder="1" applyAlignment="1">
      <alignment horizontal="center" vertical="center" wrapText="1"/>
    </xf>
    <xf numFmtId="0" fontId="25" fillId="2" borderId="19" xfId="2" applyFont="1" applyFill="1" applyBorder="1"/>
    <xf numFmtId="0" fontId="25" fillId="2" borderId="39" xfId="2" applyFont="1" applyFill="1" applyBorder="1" applyAlignment="1">
      <alignment vertical="center"/>
    </xf>
    <xf numFmtId="0" fontId="25" fillId="2" borderId="20" xfId="2" applyFont="1" applyFill="1" applyBorder="1"/>
    <xf numFmtId="0" fontId="27" fillId="16" borderId="49" xfId="2" applyFont="1" applyFill="1" applyBorder="1" applyAlignment="1">
      <alignment vertical="center"/>
    </xf>
    <xf numFmtId="0" fontId="1" fillId="8" borderId="17" xfId="0" applyFont="1" applyFill="1" applyBorder="1"/>
    <xf numFmtId="0" fontId="1" fillId="3" borderId="17" xfId="0" applyFont="1" applyFill="1" applyBorder="1"/>
    <xf numFmtId="0" fontId="0" fillId="2" borderId="5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25" fillId="13" borderId="49" xfId="2" applyFont="1" applyFill="1" applyBorder="1" applyAlignment="1">
      <alignment vertical="center"/>
    </xf>
    <xf numFmtId="0" fontId="25" fillId="13" borderId="49" xfId="2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2" fontId="2" fillId="6" borderId="31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1" fontId="0" fillId="4" borderId="31" xfId="0" applyNumberFormat="1" applyFill="1" applyBorder="1" applyAlignment="1">
      <alignment horizontal="center" vertical="center"/>
    </xf>
    <xf numFmtId="1" fontId="0" fillId="4" borderId="25" xfId="0" applyNumberForma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wrapText="1"/>
    </xf>
    <xf numFmtId="0" fontId="22" fillId="2" borderId="54" xfId="0" applyFont="1" applyFill="1" applyBorder="1" applyAlignment="1">
      <alignment horizontal="left" wrapText="1"/>
    </xf>
    <xf numFmtId="0" fontId="22" fillId="2" borderId="6" xfId="0" applyFont="1" applyFill="1" applyBorder="1" applyAlignment="1">
      <alignment horizontal="left" wrapText="1"/>
    </xf>
    <xf numFmtId="0" fontId="22" fillId="2" borderId="14" xfId="0" applyFont="1" applyFill="1" applyBorder="1" applyAlignment="1">
      <alignment horizontal="left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" fontId="0" fillId="6" borderId="27" xfId="0" applyNumberForma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164" fontId="0" fillId="4" borderId="35" xfId="0" applyNumberFormat="1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 wrapText="1"/>
    </xf>
    <xf numFmtId="0" fontId="22" fillId="2" borderId="54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164" fontId="0" fillId="4" borderId="34" xfId="0" applyNumberForma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left" vertical="center" wrapText="1"/>
    </xf>
    <xf numFmtId="164" fontId="22" fillId="2" borderId="54" xfId="0" applyNumberFormat="1" applyFont="1" applyFill="1" applyBorder="1" applyAlignment="1">
      <alignment horizontal="left" vertical="center" wrapText="1"/>
    </xf>
    <xf numFmtId="1" fontId="0" fillId="4" borderId="24" xfId="0" applyNumberFormat="1" applyFill="1" applyBorder="1" applyAlignment="1">
      <alignment horizontal="center" vertical="center"/>
    </xf>
    <xf numFmtId="164" fontId="22" fillId="2" borderId="51" xfId="0" applyNumberFormat="1" applyFont="1" applyFill="1" applyBorder="1" applyAlignment="1">
      <alignment horizontal="center" vertical="center" wrapText="1"/>
    </xf>
    <xf numFmtId="164" fontId="22" fillId="2" borderId="10" xfId="0" applyNumberFormat="1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164" fontId="22" fillId="2" borderId="54" xfId="0" applyNumberFormat="1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/>
    </xf>
    <xf numFmtId="1" fontId="0" fillId="6" borderId="26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center"/>
    </xf>
    <xf numFmtId="165" fontId="6" fillId="2" borderId="24" xfId="0" applyNumberFormat="1" applyFont="1" applyFill="1" applyBorder="1" applyAlignment="1">
      <alignment horizontal="center" vertical="center"/>
    </xf>
    <xf numFmtId="165" fontId="0" fillId="2" borderId="31" xfId="0" applyNumberFormat="1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2" fontId="2" fillId="6" borderId="24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8" borderId="46" xfId="0" applyFont="1" applyFill="1" applyBorder="1" applyAlignment="1">
      <alignment horizontal="left" vertical="top"/>
    </xf>
    <xf numFmtId="0" fontId="1" fillId="8" borderId="48" xfId="0" applyFont="1" applyFill="1" applyBorder="1" applyAlignment="1">
      <alignment horizontal="left" vertical="top"/>
    </xf>
    <xf numFmtId="0" fontId="0" fillId="2" borderId="36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41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8" borderId="21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left" vertical="top"/>
    </xf>
    <xf numFmtId="0" fontId="1" fillId="8" borderId="53" xfId="0" applyFont="1" applyFill="1" applyBorder="1" applyAlignment="1">
      <alignment horizontal="left" vertical="top"/>
    </xf>
    <xf numFmtId="0" fontId="1" fillId="2" borderId="36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37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40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2" borderId="50" xfId="0" applyFont="1" applyFill="1" applyBorder="1" applyAlignment="1">
      <alignment horizontal="left" vertical="top"/>
    </xf>
    <xf numFmtId="0" fontId="0" fillId="2" borderId="21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9" xfId="0" applyFill="1" applyBorder="1" applyAlignment="1">
      <alignment horizontal="left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64" fontId="0" fillId="9" borderId="33" xfId="0" applyNumberFormat="1" applyFill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14" borderId="0" xfId="0" applyFont="1" applyFill="1" applyAlignment="1">
      <alignment horizontal="center" vertical="top"/>
    </xf>
    <xf numFmtId="164" fontId="0" fillId="6" borderId="33" xfId="0" applyNumberFormat="1" applyFill="1" applyBorder="1" applyAlignment="1">
      <alignment horizontal="center" vertical="center"/>
    </xf>
    <xf numFmtId="164" fontId="0" fillId="6" borderId="8" xfId="0" applyNumberFormat="1" applyFill="1" applyBorder="1" applyAlignment="1">
      <alignment horizontal="center" vertical="center"/>
    </xf>
    <xf numFmtId="0" fontId="0" fillId="11" borderId="21" xfId="0" applyFill="1" applyBorder="1" applyAlignment="1">
      <alignment horizontal="left"/>
    </xf>
    <xf numFmtId="0" fontId="0" fillId="11" borderId="29" xfId="0" applyFill="1" applyBorder="1" applyAlignment="1">
      <alignment horizontal="left"/>
    </xf>
    <xf numFmtId="0" fontId="1" fillId="8" borderId="0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17" xfId="0" applyNumberFormat="1" applyFill="1" applyBorder="1" applyAlignment="1">
      <alignment horizontal="center" vertical="center"/>
    </xf>
    <xf numFmtId="0" fontId="7" fillId="12" borderId="32" xfId="0" applyFont="1" applyFill="1" applyBorder="1" applyAlignment="1">
      <alignment horizontal="center" vertical="center"/>
    </xf>
    <xf numFmtId="0" fontId="7" fillId="12" borderId="3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1" fillId="8" borderId="17" xfId="0" applyFont="1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9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25" fillId="15" borderId="0" xfId="2" applyFont="1" applyFill="1" applyBorder="1" applyAlignment="1">
      <alignment horizontal="left" vertical="center"/>
    </xf>
    <xf numFmtId="0" fontId="25" fillId="13" borderId="22" xfId="2" applyFont="1" applyFill="1" applyBorder="1" applyAlignment="1">
      <alignment horizontal="center" vertical="center"/>
    </xf>
    <xf numFmtId="0" fontId="25" fillId="13" borderId="23" xfId="2" applyFont="1" applyFill="1" applyBorder="1" applyAlignment="1">
      <alignment horizontal="center" vertical="center"/>
    </xf>
    <xf numFmtId="0" fontId="25" fillId="2" borderId="0" xfId="2" applyFont="1" applyFill="1" applyBorder="1" applyAlignment="1">
      <alignment horizontal="left" vertical="center"/>
    </xf>
  </cellXfs>
  <cellStyles count="3">
    <cellStyle name="Normal" xfId="0" builtinId="0"/>
    <cellStyle name="Normal 2" xfId="1" xr:uid="{962C6923-AC67-4C6E-B63D-05E73791025D}"/>
    <cellStyle name="Normal 3" xfId="2" xr:uid="{DE9DE5A0-A901-4A6E-85FB-9B22F1ACDD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4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142876</xdr:colOff>
      <xdr:row>3</xdr:row>
      <xdr:rowOff>11905</xdr:rowOff>
    </xdr:from>
    <xdr:to>
      <xdr:col>27</xdr:col>
      <xdr:colOff>47628</xdr:colOff>
      <xdr:row>10</xdr:row>
      <xdr:rowOff>357188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812005"/>
          <a:ext cx="1733552" cy="1716883"/>
        </a:xfrm>
        <a:prstGeom prst="rect">
          <a:avLst/>
        </a:prstGeom>
      </xdr:spPr>
    </xdr:pic>
    <xdr:clientData/>
  </xdr:twoCellAnchor>
  <xdr:twoCellAnchor editAs="oneCell">
    <xdr:from>
      <xdr:col>30</xdr:col>
      <xdr:colOff>107157</xdr:colOff>
      <xdr:row>4</xdr:row>
      <xdr:rowOff>160456</xdr:rowOff>
    </xdr:from>
    <xdr:to>
      <xdr:col>30</xdr:col>
      <xdr:colOff>833864</xdr:colOff>
      <xdr:row>9</xdr:row>
      <xdr:rowOff>189704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19607" y="1141531"/>
          <a:ext cx="726707" cy="953173"/>
        </a:xfrm>
        <a:prstGeom prst="rect">
          <a:avLst/>
        </a:prstGeom>
      </xdr:spPr>
    </xdr:pic>
    <xdr:clientData/>
  </xdr:twoCellAnchor>
  <xdr:twoCellAnchor editAs="oneCell">
    <xdr:from>
      <xdr:col>28</xdr:col>
      <xdr:colOff>297656</xdr:colOff>
      <xdr:row>4</xdr:row>
      <xdr:rowOff>154780</xdr:rowOff>
    </xdr:from>
    <xdr:to>
      <xdr:col>29</xdr:col>
      <xdr:colOff>425364</xdr:colOff>
      <xdr:row>9</xdr:row>
      <xdr:rowOff>182867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4156" y="1154905"/>
          <a:ext cx="737308" cy="999637"/>
        </a:xfrm>
        <a:prstGeom prst="rect">
          <a:avLst/>
        </a:prstGeom>
      </xdr:spPr>
    </xdr:pic>
    <xdr:clientData/>
  </xdr:twoCellAnchor>
  <xdr:oneCellAnchor>
    <xdr:from>
      <xdr:col>24</xdr:col>
      <xdr:colOff>3653</xdr:colOff>
      <xdr:row>13</xdr:row>
      <xdr:rowOff>40172</xdr:rowOff>
    </xdr:from>
    <xdr:ext cx="2135479" cy="163861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520378" y="3002447"/>
          <a:ext cx="2135479" cy="1638610"/>
        </a:xfrm>
        <a:prstGeom prst="rect">
          <a:avLst/>
        </a:prstGeom>
      </xdr:spPr>
    </xdr:pic>
    <xdr:clientData/>
  </xdr:oneCellAnchor>
  <xdr:oneCellAnchor>
    <xdr:from>
      <xdr:col>30</xdr:col>
      <xdr:colOff>95251</xdr:colOff>
      <xdr:row>14</xdr:row>
      <xdr:rowOff>144305</xdr:rowOff>
    </xdr:from>
    <xdr:ext cx="726707" cy="990238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40951" y="3297080"/>
          <a:ext cx="726707" cy="990238"/>
        </a:xfrm>
        <a:prstGeom prst="rect">
          <a:avLst/>
        </a:prstGeom>
      </xdr:spPr>
    </xdr:pic>
    <xdr:clientData/>
  </xdr:oneCellAnchor>
  <xdr:oneCellAnchor>
    <xdr:from>
      <xdr:col>28</xdr:col>
      <xdr:colOff>381000</xdr:colOff>
      <xdr:row>14</xdr:row>
      <xdr:rowOff>172241</xdr:rowOff>
    </xdr:from>
    <xdr:ext cx="734927" cy="969478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00" y="3325016"/>
          <a:ext cx="734927" cy="969478"/>
        </a:xfrm>
        <a:prstGeom prst="rect">
          <a:avLst/>
        </a:prstGeom>
      </xdr:spPr>
    </xdr:pic>
    <xdr:clientData/>
  </xdr:oneCellAnchor>
  <xdr:oneCellAnchor>
    <xdr:from>
      <xdr:col>24</xdr:col>
      <xdr:colOff>3654</xdr:colOff>
      <xdr:row>24</xdr:row>
      <xdr:rowOff>46981</xdr:rowOff>
    </xdr:from>
    <xdr:ext cx="2205646" cy="1679426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520379" y="5152381"/>
          <a:ext cx="2205646" cy="1679426"/>
        </a:xfrm>
        <a:prstGeom prst="rect">
          <a:avLst/>
        </a:prstGeom>
      </xdr:spPr>
    </xdr:pic>
    <xdr:clientData/>
  </xdr:oneCellAnchor>
  <xdr:oneCellAnchor>
    <xdr:from>
      <xdr:col>30</xdr:col>
      <xdr:colOff>95251</xdr:colOff>
      <xdr:row>26</xdr:row>
      <xdr:rowOff>61800</xdr:rowOff>
    </xdr:from>
    <xdr:ext cx="726707" cy="774247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40951" y="5557725"/>
          <a:ext cx="726707" cy="774247"/>
        </a:xfrm>
        <a:prstGeom prst="rect">
          <a:avLst/>
        </a:prstGeom>
      </xdr:spPr>
    </xdr:pic>
    <xdr:clientData/>
  </xdr:oneCellAnchor>
  <xdr:oneCellAnchor>
    <xdr:from>
      <xdr:col>28</xdr:col>
      <xdr:colOff>381000</xdr:colOff>
      <xdr:row>26</xdr:row>
      <xdr:rowOff>82161</xdr:rowOff>
    </xdr:from>
    <xdr:ext cx="734927" cy="768638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00" y="5578086"/>
          <a:ext cx="734927" cy="768638"/>
        </a:xfrm>
        <a:prstGeom prst="rect">
          <a:avLst/>
        </a:prstGeom>
      </xdr:spPr>
    </xdr:pic>
    <xdr:clientData/>
  </xdr:oneCellAnchor>
  <xdr:oneCellAnchor>
    <xdr:from>
      <xdr:col>24</xdr:col>
      <xdr:colOff>206286</xdr:colOff>
      <xdr:row>35</xdr:row>
      <xdr:rowOff>46980</xdr:rowOff>
    </xdr:from>
    <xdr:ext cx="1770152" cy="1635185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723011" y="7305030"/>
          <a:ext cx="1770152" cy="1635185"/>
        </a:xfrm>
        <a:prstGeom prst="rect">
          <a:avLst/>
        </a:prstGeom>
      </xdr:spPr>
    </xdr:pic>
    <xdr:clientData/>
  </xdr:oneCellAnchor>
  <xdr:oneCellAnchor>
    <xdr:from>
      <xdr:col>30</xdr:col>
      <xdr:colOff>95251</xdr:colOff>
      <xdr:row>37</xdr:row>
      <xdr:rowOff>75477</xdr:rowOff>
    </xdr:from>
    <xdr:ext cx="726707" cy="746893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40951" y="7724052"/>
          <a:ext cx="726707" cy="746893"/>
        </a:xfrm>
        <a:prstGeom prst="rect">
          <a:avLst/>
        </a:prstGeom>
      </xdr:spPr>
    </xdr:pic>
    <xdr:clientData/>
  </xdr:oneCellAnchor>
  <xdr:oneCellAnchor>
    <xdr:from>
      <xdr:col>28</xdr:col>
      <xdr:colOff>381000</xdr:colOff>
      <xdr:row>37</xdr:row>
      <xdr:rowOff>115276</xdr:rowOff>
    </xdr:from>
    <xdr:ext cx="734927" cy="702407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00" y="7763851"/>
          <a:ext cx="734927" cy="702407"/>
        </a:xfrm>
        <a:prstGeom prst="rect">
          <a:avLst/>
        </a:prstGeom>
      </xdr:spPr>
    </xdr:pic>
    <xdr:clientData/>
  </xdr:oneCellAnchor>
  <xdr:twoCellAnchor>
    <xdr:from>
      <xdr:col>24</xdr:col>
      <xdr:colOff>285750</xdr:colOff>
      <xdr:row>45</xdr:row>
      <xdr:rowOff>38100</xdr:rowOff>
    </xdr:from>
    <xdr:to>
      <xdr:col>28</xdr:col>
      <xdr:colOff>35418</xdr:colOff>
      <xdr:row>55</xdr:row>
      <xdr:rowOff>119834</xdr:rowOff>
    </xdr:to>
    <xdr:grpSp>
      <xdr:nvGrpSpPr>
        <xdr:cNvPr id="17" name="Group 13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0373975" y="8858250"/>
          <a:ext cx="1816593" cy="1920059"/>
          <a:chOff x="7014007" y="5623265"/>
          <a:chExt cx="1098541" cy="1195163"/>
        </a:xfrm>
      </xdr:grpSpPr>
      <xdr:pic>
        <xdr:nvPicPr>
          <xdr:cNvPr id="18" name="Picture 128" descr="A picture containing outdoor, compass, device, day&#10;&#10;Description automatically generated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14007" y="5623265"/>
            <a:ext cx="1098541" cy="1098541"/>
          </a:xfrm>
          <a:prstGeom prst="rect">
            <a:avLst/>
          </a:prstGeom>
        </xdr:spPr>
      </xdr:pic>
      <xdr:sp macro="" textlink="">
        <xdr:nvSpPr>
          <xdr:cNvPr id="19" name="Freeform: Shape 134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7400669" y="6195430"/>
            <a:ext cx="334108" cy="622998"/>
          </a:xfrm>
          <a:custGeom>
            <a:avLst/>
            <a:gdLst>
              <a:gd name="connsiteX0" fmla="*/ 163286 w 334108"/>
              <a:gd name="connsiteY0" fmla="*/ 0 h 622998"/>
              <a:gd name="connsiteX1" fmla="*/ 0 w 334108"/>
              <a:gd name="connsiteY1" fmla="*/ 622998 h 622998"/>
              <a:gd name="connsiteX2" fmla="*/ 334108 w 334108"/>
              <a:gd name="connsiteY2" fmla="*/ 622998 h 622998"/>
              <a:gd name="connsiteX3" fmla="*/ 163286 w 334108"/>
              <a:gd name="connsiteY3" fmla="*/ 0 h 6229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34108" h="622998">
                <a:moveTo>
                  <a:pt x="163286" y="0"/>
                </a:moveTo>
                <a:lnTo>
                  <a:pt x="0" y="622998"/>
                </a:lnTo>
                <a:lnTo>
                  <a:pt x="334108" y="622998"/>
                </a:lnTo>
                <a:lnTo>
                  <a:pt x="163286" y="0"/>
                </a:lnTo>
                <a:close/>
              </a:path>
            </a:pathLst>
          </a:custGeom>
          <a:solidFill>
            <a:schemeClr val="bg1">
              <a:alpha val="75000"/>
            </a:schemeClr>
          </a:solidFill>
          <a:ln>
            <a:solidFill>
              <a:schemeClr val="bg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  <xdr:twoCellAnchor>
    <xdr:from>
      <xdr:col>30</xdr:col>
      <xdr:colOff>76200</xdr:colOff>
      <xdr:row>48</xdr:row>
      <xdr:rowOff>123822</xdr:rowOff>
    </xdr:from>
    <xdr:to>
      <xdr:col>30</xdr:col>
      <xdr:colOff>739945</xdr:colOff>
      <xdr:row>52</xdr:row>
      <xdr:rowOff>116525</xdr:rowOff>
    </xdr:to>
    <xdr:grpSp>
      <xdr:nvGrpSpPr>
        <xdr:cNvPr id="20" name="Group 8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 noChangeAspect="1"/>
        </xdr:cNvGrpSpPr>
      </xdr:nvGrpSpPr>
      <xdr:grpSpPr>
        <a:xfrm>
          <a:off x="23488650" y="9505947"/>
          <a:ext cx="663745" cy="726128"/>
          <a:chOff x="5522381" y="5668815"/>
          <a:chExt cx="603405" cy="660116"/>
        </a:xfrm>
      </xdr:grpSpPr>
      <xdr:grpSp>
        <xdr:nvGrpSpPr>
          <xdr:cNvPr id="21" name="Group 6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GrpSpPr/>
        </xdr:nvGrpSpPr>
        <xdr:grpSpPr>
          <a:xfrm rot="7526919">
            <a:off x="5509406" y="5712551"/>
            <a:ext cx="629355" cy="603405"/>
            <a:chOff x="6575722" y="3377278"/>
            <a:chExt cx="629355" cy="603405"/>
          </a:xfrm>
        </xdr:grpSpPr>
        <xdr:sp macro="" textlink="">
          <xdr:nvSpPr>
            <xdr:cNvPr id="23" name="Rectangle: Rounded Corners 25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/>
          </xdr:nvSpPr>
          <xdr:spPr>
            <a:xfrm rot="3286197">
              <a:off x="6762650" y="3190350"/>
              <a:ext cx="224632" cy="598487"/>
            </a:xfrm>
            <a:custGeom>
              <a:avLst/>
              <a:gdLst>
                <a:gd name="connsiteX0" fmla="*/ 0 w 222250"/>
                <a:gd name="connsiteY0" fmla="*/ 37042 h 431800"/>
                <a:gd name="connsiteX1" fmla="*/ 37042 w 222250"/>
                <a:gd name="connsiteY1" fmla="*/ 0 h 431800"/>
                <a:gd name="connsiteX2" fmla="*/ 185208 w 222250"/>
                <a:gd name="connsiteY2" fmla="*/ 0 h 431800"/>
                <a:gd name="connsiteX3" fmla="*/ 222250 w 222250"/>
                <a:gd name="connsiteY3" fmla="*/ 37042 h 431800"/>
                <a:gd name="connsiteX4" fmla="*/ 222250 w 222250"/>
                <a:gd name="connsiteY4" fmla="*/ 394758 h 431800"/>
                <a:gd name="connsiteX5" fmla="*/ 185208 w 222250"/>
                <a:gd name="connsiteY5" fmla="*/ 431800 h 431800"/>
                <a:gd name="connsiteX6" fmla="*/ 37042 w 222250"/>
                <a:gd name="connsiteY6" fmla="*/ 431800 h 431800"/>
                <a:gd name="connsiteX7" fmla="*/ 0 w 222250"/>
                <a:gd name="connsiteY7" fmla="*/ 394758 h 431800"/>
                <a:gd name="connsiteX8" fmla="*/ 0 w 222250"/>
                <a:gd name="connsiteY8" fmla="*/ 37042 h 431800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185208 w 222250"/>
                <a:gd name="connsiteY2" fmla="*/ 107156 h 538956"/>
                <a:gd name="connsiteX3" fmla="*/ 222250 w 222250"/>
                <a:gd name="connsiteY3" fmla="*/ 144198 h 538956"/>
                <a:gd name="connsiteX4" fmla="*/ 222250 w 222250"/>
                <a:gd name="connsiteY4" fmla="*/ 501914 h 538956"/>
                <a:gd name="connsiteX5" fmla="*/ 185208 w 222250"/>
                <a:gd name="connsiteY5" fmla="*/ 538956 h 538956"/>
                <a:gd name="connsiteX6" fmla="*/ 37042 w 222250"/>
                <a:gd name="connsiteY6" fmla="*/ 538956 h 538956"/>
                <a:gd name="connsiteX7" fmla="*/ 0 w 222250"/>
                <a:gd name="connsiteY7" fmla="*/ 501914 h 538956"/>
                <a:gd name="connsiteX8" fmla="*/ 0 w 222250"/>
                <a:gd name="connsiteY8" fmla="*/ 144198 h 538956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222250 w 222250"/>
                <a:gd name="connsiteY2" fmla="*/ 144198 h 538956"/>
                <a:gd name="connsiteX3" fmla="*/ 222250 w 222250"/>
                <a:gd name="connsiteY3" fmla="*/ 501914 h 538956"/>
                <a:gd name="connsiteX4" fmla="*/ 185208 w 222250"/>
                <a:gd name="connsiteY4" fmla="*/ 538956 h 538956"/>
                <a:gd name="connsiteX5" fmla="*/ 37042 w 222250"/>
                <a:gd name="connsiteY5" fmla="*/ 538956 h 538956"/>
                <a:gd name="connsiteX6" fmla="*/ 0 w 222250"/>
                <a:gd name="connsiteY6" fmla="*/ 501914 h 538956"/>
                <a:gd name="connsiteX7" fmla="*/ 0 w 222250"/>
                <a:gd name="connsiteY7" fmla="*/ 144198 h 538956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0 w 224632"/>
                <a:gd name="connsiteY6" fmla="*/ 561445 h 598487"/>
                <a:gd name="connsiteX7" fmla="*/ 0 w 224632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2382 w 224632"/>
                <a:gd name="connsiteY6" fmla="*/ 487626 h 598487"/>
                <a:gd name="connsiteX7" fmla="*/ 0 w 224632"/>
                <a:gd name="connsiteY7" fmla="*/ 203729 h 5984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24632" h="598487">
                  <a:moveTo>
                    <a:pt x="0" y="203729"/>
                  </a:moveTo>
                  <a:cubicBezTo>
                    <a:pt x="0" y="183271"/>
                    <a:pt x="57066" y="0"/>
                    <a:pt x="108480" y="0"/>
                  </a:cubicBezTo>
                  <a:cubicBezTo>
                    <a:pt x="166954" y="0"/>
                    <a:pt x="204479" y="120077"/>
                    <a:pt x="222250" y="203729"/>
                  </a:cubicBezTo>
                  <a:lnTo>
                    <a:pt x="224632" y="499533"/>
                  </a:lnTo>
                  <a:cubicBezTo>
                    <a:pt x="224632" y="519991"/>
                    <a:pt x="205666" y="598487"/>
                    <a:pt x="185208" y="598487"/>
                  </a:cubicBezTo>
                  <a:lnTo>
                    <a:pt x="37042" y="598487"/>
                  </a:lnTo>
                  <a:cubicBezTo>
                    <a:pt x="16584" y="598487"/>
                    <a:pt x="2382" y="508084"/>
                    <a:pt x="2382" y="487626"/>
                  </a:cubicBezTo>
                  <a:lnTo>
                    <a:pt x="0" y="203729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24" name="Arc 62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>
            <a:xfrm rot="15778229" flipV="1">
              <a:off x="6820834" y="3462399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25" name="Arc 63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 rot="15778229" flipV="1">
              <a:off x="6609680" y="3596439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</xdr:grpSp>
      <xdr:sp macro="" textlink="">
        <xdr:nvSpPr>
          <xdr:cNvPr id="22" name="Arrow: Right 65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5400000">
            <a:off x="5560230" y="5708437"/>
            <a:ext cx="294688" cy="215444"/>
          </a:xfrm>
          <a:prstGeom prst="rightArrow">
            <a:avLst/>
          </a:prstGeom>
          <a:noFill/>
          <a:ln w="19050">
            <a:solidFill>
              <a:schemeClr val="bg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  <xdr:twoCellAnchor>
    <xdr:from>
      <xdr:col>29</xdr:col>
      <xdr:colOff>3</xdr:colOff>
      <xdr:row>48</xdr:row>
      <xdr:rowOff>133351</xdr:rowOff>
    </xdr:from>
    <xdr:to>
      <xdr:col>29</xdr:col>
      <xdr:colOff>524941</xdr:colOff>
      <xdr:row>53</xdr:row>
      <xdr:rowOff>122428</xdr:rowOff>
    </xdr:to>
    <xdr:grpSp>
      <xdr:nvGrpSpPr>
        <xdr:cNvPr id="26" name="Group 8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>
          <a:grpSpLocks noChangeAspect="1"/>
        </xdr:cNvGrpSpPr>
      </xdr:nvGrpSpPr>
      <xdr:grpSpPr>
        <a:xfrm>
          <a:off x="22783803" y="9515476"/>
          <a:ext cx="524938" cy="903477"/>
          <a:chOff x="4800044" y="5664709"/>
          <a:chExt cx="472915" cy="813943"/>
        </a:xfrm>
      </xdr:grpSpPr>
      <xdr:grpSp>
        <xdr:nvGrpSpPr>
          <xdr:cNvPr id="27" name="Group 5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GrpSpPr/>
        </xdr:nvGrpSpPr>
        <xdr:grpSpPr>
          <a:xfrm rot="7552168">
            <a:off x="4629530" y="5835223"/>
            <a:ext cx="813943" cy="472915"/>
            <a:chOff x="6329051" y="3082144"/>
            <a:chExt cx="813943" cy="472915"/>
          </a:xfrm>
        </xdr:grpSpPr>
        <xdr:sp macro="" textlink="">
          <xdr:nvSpPr>
            <xdr:cNvPr id="29" name="Rectangle: Rounded Corners 25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/>
          </xdr:nvSpPr>
          <xdr:spPr>
            <a:xfrm rot="3286197">
              <a:off x="6731435" y="3129757"/>
              <a:ext cx="224632" cy="598487"/>
            </a:xfrm>
            <a:custGeom>
              <a:avLst/>
              <a:gdLst>
                <a:gd name="connsiteX0" fmla="*/ 0 w 222250"/>
                <a:gd name="connsiteY0" fmla="*/ 37042 h 431800"/>
                <a:gd name="connsiteX1" fmla="*/ 37042 w 222250"/>
                <a:gd name="connsiteY1" fmla="*/ 0 h 431800"/>
                <a:gd name="connsiteX2" fmla="*/ 185208 w 222250"/>
                <a:gd name="connsiteY2" fmla="*/ 0 h 431800"/>
                <a:gd name="connsiteX3" fmla="*/ 222250 w 222250"/>
                <a:gd name="connsiteY3" fmla="*/ 37042 h 431800"/>
                <a:gd name="connsiteX4" fmla="*/ 222250 w 222250"/>
                <a:gd name="connsiteY4" fmla="*/ 394758 h 431800"/>
                <a:gd name="connsiteX5" fmla="*/ 185208 w 222250"/>
                <a:gd name="connsiteY5" fmla="*/ 431800 h 431800"/>
                <a:gd name="connsiteX6" fmla="*/ 37042 w 222250"/>
                <a:gd name="connsiteY6" fmla="*/ 431800 h 431800"/>
                <a:gd name="connsiteX7" fmla="*/ 0 w 222250"/>
                <a:gd name="connsiteY7" fmla="*/ 394758 h 431800"/>
                <a:gd name="connsiteX8" fmla="*/ 0 w 222250"/>
                <a:gd name="connsiteY8" fmla="*/ 37042 h 431800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185208 w 222250"/>
                <a:gd name="connsiteY2" fmla="*/ 107156 h 538956"/>
                <a:gd name="connsiteX3" fmla="*/ 222250 w 222250"/>
                <a:gd name="connsiteY3" fmla="*/ 144198 h 538956"/>
                <a:gd name="connsiteX4" fmla="*/ 222250 w 222250"/>
                <a:gd name="connsiteY4" fmla="*/ 501914 h 538956"/>
                <a:gd name="connsiteX5" fmla="*/ 185208 w 222250"/>
                <a:gd name="connsiteY5" fmla="*/ 538956 h 538956"/>
                <a:gd name="connsiteX6" fmla="*/ 37042 w 222250"/>
                <a:gd name="connsiteY6" fmla="*/ 538956 h 538956"/>
                <a:gd name="connsiteX7" fmla="*/ 0 w 222250"/>
                <a:gd name="connsiteY7" fmla="*/ 501914 h 538956"/>
                <a:gd name="connsiteX8" fmla="*/ 0 w 222250"/>
                <a:gd name="connsiteY8" fmla="*/ 144198 h 538956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222250 w 222250"/>
                <a:gd name="connsiteY2" fmla="*/ 144198 h 538956"/>
                <a:gd name="connsiteX3" fmla="*/ 222250 w 222250"/>
                <a:gd name="connsiteY3" fmla="*/ 501914 h 538956"/>
                <a:gd name="connsiteX4" fmla="*/ 185208 w 222250"/>
                <a:gd name="connsiteY4" fmla="*/ 538956 h 538956"/>
                <a:gd name="connsiteX5" fmla="*/ 37042 w 222250"/>
                <a:gd name="connsiteY5" fmla="*/ 538956 h 538956"/>
                <a:gd name="connsiteX6" fmla="*/ 0 w 222250"/>
                <a:gd name="connsiteY6" fmla="*/ 501914 h 538956"/>
                <a:gd name="connsiteX7" fmla="*/ 0 w 222250"/>
                <a:gd name="connsiteY7" fmla="*/ 144198 h 538956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0 w 224632"/>
                <a:gd name="connsiteY6" fmla="*/ 561445 h 598487"/>
                <a:gd name="connsiteX7" fmla="*/ 0 w 224632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2382 w 224632"/>
                <a:gd name="connsiteY6" fmla="*/ 487626 h 598487"/>
                <a:gd name="connsiteX7" fmla="*/ 0 w 224632"/>
                <a:gd name="connsiteY7" fmla="*/ 203729 h 5984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24632" h="598487">
                  <a:moveTo>
                    <a:pt x="0" y="203729"/>
                  </a:moveTo>
                  <a:cubicBezTo>
                    <a:pt x="0" y="183271"/>
                    <a:pt x="57066" y="0"/>
                    <a:pt x="108480" y="0"/>
                  </a:cubicBezTo>
                  <a:cubicBezTo>
                    <a:pt x="166954" y="0"/>
                    <a:pt x="204479" y="120077"/>
                    <a:pt x="222250" y="203729"/>
                  </a:cubicBezTo>
                  <a:lnTo>
                    <a:pt x="224632" y="499533"/>
                  </a:lnTo>
                  <a:cubicBezTo>
                    <a:pt x="224632" y="519991"/>
                    <a:pt x="205666" y="598487"/>
                    <a:pt x="185208" y="598487"/>
                  </a:cubicBezTo>
                  <a:lnTo>
                    <a:pt x="37042" y="598487"/>
                  </a:lnTo>
                  <a:cubicBezTo>
                    <a:pt x="16584" y="598487"/>
                    <a:pt x="2382" y="508084"/>
                    <a:pt x="2382" y="487626"/>
                  </a:cubicBezTo>
                  <a:lnTo>
                    <a:pt x="0" y="203729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30" name="Arc 58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/>
          </xdr:nvSpPr>
          <xdr:spPr>
            <a:xfrm rot="1230908">
              <a:off x="6532863" y="3082144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31" name="Arc 59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 rot="1230908">
              <a:off x="6329051" y="3241890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</xdr:grpSp>
      <xdr:sp macro="" textlink="">
        <xdr:nvSpPr>
          <xdr:cNvPr id="28" name="Arrow: Right 64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 rot="5400000">
            <a:off x="5009599" y="5708437"/>
            <a:ext cx="294688" cy="215444"/>
          </a:xfrm>
          <a:prstGeom prst="rightArrow">
            <a:avLst/>
          </a:prstGeom>
          <a:noFill/>
          <a:ln w="19050">
            <a:solidFill>
              <a:schemeClr val="bg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142876</xdr:colOff>
      <xdr:row>3</xdr:row>
      <xdr:rowOff>11905</xdr:rowOff>
    </xdr:from>
    <xdr:to>
      <xdr:col>27</xdr:col>
      <xdr:colOff>47628</xdr:colOff>
      <xdr:row>10</xdr:row>
      <xdr:rowOff>357188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812005"/>
          <a:ext cx="1733552" cy="1716883"/>
        </a:xfrm>
        <a:prstGeom prst="rect">
          <a:avLst/>
        </a:prstGeom>
      </xdr:spPr>
    </xdr:pic>
    <xdr:clientData/>
  </xdr:twoCellAnchor>
  <xdr:twoCellAnchor editAs="oneCell">
    <xdr:from>
      <xdr:col>30</xdr:col>
      <xdr:colOff>107157</xdr:colOff>
      <xdr:row>4</xdr:row>
      <xdr:rowOff>160456</xdr:rowOff>
    </xdr:from>
    <xdr:to>
      <xdr:col>30</xdr:col>
      <xdr:colOff>833864</xdr:colOff>
      <xdr:row>9</xdr:row>
      <xdr:rowOff>189704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2857" y="1160581"/>
          <a:ext cx="726707" cy="1000798"/>
        </a:xfrm>
        <a:prstGeom prst="rect">
          <a:avLst/>
        </a:prstGeom>
      </xdr:spPr>
    </xdr:pic>
    <xdr:clientData/>
  </xdr:twoCellAnchor>
  <xdr:twoCellAnchor editAs="oneCell">
    <xdr:from>
      <xdr:col>28</xdr:col>
      <xdr:colOff>297656</xdr:colOff>
      <xdr:row>4</xdr:row>
      <xdr:rowOff>154780</xdr:rowOff>
    </xdr:from>
    <xdr:to>
      <xdr:col>29</xdr:col>
      <xdr:colOff>425364</xdr:colOff>
      <xdr:row>9</xdr:row>
      <xdr:rowOff>182867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4156" y="1154905"/>
          <a:ext cx="737308" cy="999637"/>
        </a:xfrm>
        <a:prstGeom prst="rect">
          <a:avLst/>
        </a:prstGeom>
      </xdr:spPr>
    </xdr:pic>
    <xdr:clientData/>
  </xdr:twoCellAnchor>
  <xdr:oneCellAnchor>
    <xdr:from>
      <xdr:col>24</xdr:col>
      <xdr:colOff>3653</xdr:colOff>
      <xdr:row>13</xdr:row>
      <xdr:rowOff>40172</xdr:rowOff>
    </xdr:from>
    <xdr:ext cx="2135479" cy="163861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520378" y="3002447"/>
          <a:ext cx="2135479" cy="1638610"/>
        </a:xfrm>
        <a:prstGeom prst="rect">
          <a:avLst/>
        </a:prstGeom>
      </xdr:spPr>
    </xdr:pic>
    <xdr:clientData/>
  </xdr:oneCellAnchor>
  <xdr:oneCellAnchor>
    <xdr:from>
      <xdr:col>30</xdr:col>
      <xdr:colOff>95251</xdr:colOff>
      <xdr:row>14</xdr:row>
      <xdr:rowOff>144305</xdr:rowOff>
    </xdr:from>
    <xdr:ext cx="726707" cy="990238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40951" y="3297080"/>
          <a:ext cx="726707" cy="990238"/>
        </a:xfrm>
        <a:prstGeom prst="rect">
          <a:avLst/>
        </a:prstGeom>
      </xdr:spPr>
    </xdr:pic>
    <xdr:clientData/>
  </xdr:oneCellAnchor>
  <xdr:oneCellAnchor>
    <xdr:from>
      <xdr:col>28</xdr:col>
      <xdr:colOff>381000</xdr:colOff>
      <xdr:row>14</xdr:row>
      <xdr:rowOff>172241</xdr:rowOff>
    </xdr:from>
    <xdr:ext cx="734927" cy="969478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00" y="3325016"/>
          <a:ext cx="734927" cy="969478"/>
        </a:xfrm>
        <a:prstGeom prst="rect">
          <a:avLst/>
        </a:prstGeom>
      </xdr:spPr>
    </xdr:pic>
    <xdr:clientData/>
  </xdr:oneCellAnchor>
  <xdr:oneCellAnchor>
    <xdr:from>
      <xdr:col>24</xdr:col>
      <xdr:colOff>3654</xdr:colOff>
      <xdr:row>24</xdr:row>
      <xdr:rowOff>46981</xdr:rowOff>
    </xdr:from>
    <xdr:ext cx="2205646" cy="1679426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520379" y="5152381"/>
          <a:ext cx="2205646" cy="1679426"/>
        </a:xfrm>
        <a:prstGeom prst="rect">
          <a:avLst/>
        </a:prstGeom>
      </xdr:spPr>
    </xdr:pic>
    <xdr:clientData/>
  </xdr:oneCellAnchor>
  <xdr:oneCellAnchor>
    <xdr:from>
      <xdr:col>30</xdr:col>
      <xdr:colOff>95251</xdr:colOff>
      <xdr:row>26</xdr:row>
      <xdr:rowOff>61800</xdr:rowOff>
    </xdr:from>
    <xdr:ext cx="726707" cy="774247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40951" y="5557725"/>
          <a:ext cx="726707" cy="774247"/>
        </a:xfrm>
        <a:prstGeom prst="rect">
          <a:avLst/>
        </a:prstGeom>
      </xdr:spPr>
    </xdr:pic>
    <xdr:clientData/>
  </xdr:oneCellAnchor>
  <xdr:oneCellAnchor>
    <xdr:from>
      <xdr:col>28</xdr:col>
      <xdr:colOff>381000</xdr:colOff>
      <xdr:row>26</xdr:row>
      <xdr:rowOff>82161</xdr:rowOff>
    </xdr:from>
    <xdr:ext cx="734927" cy="768638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00" y="5578086"/>
          <a:ext cx="734927" cy="768638"/>
        </a:xfrm>
        <a:prstGeom prst="rect">
          <a:avLst/>
        </a:prstGeom>
      </xdr:spPr>
    </xdr:pic>
    <xdr:clientData/>
  </xdr:oneCellAnchor>
  <xdr:oneCellAnchor>
    <xdr:from>
      <xdr:col>24</xdr:col>
      <xdr:colOff>206286</xdr:colOff>
      <xdr:row>35</xdr:row>
      <xdr:rowOff>46980</xdr:rowOff>
    </xdr:from>
    <xdr:ext cx="1770152" cy="1635185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723011" y="7305030"/>
          <a:ext cx="1770152" cy="1635185"/>
        </a:xfrm>
        <a:prstGeom prst="rect">
          <a:avLst/>
        </a:prstGeom>
      </xdr:spPr>
    </xdr:pic>
    <xdr:clientData/>
  </xdr:oneCellAnchor>
  <xdr:oneCellAnchor>
    <xdr:from>
      <xdr:col>30</xdr:col>
      <xdr:colOff>95251</xdr:colOff>
      <xdr:row>37</xdr:row>
      <xdr:rowOff>75477</xdr:rowOff>
    </xdr:from>
    <xdr:ext cx="726707" cy="746893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40951" y="7724052"/>
          <a:ext cx="726707" cy="746893"/>
        </a:xfrm>
        <a:prstGeom prst="rect">
          <a:avLst/>
        </a:prstGeom>
      </xdr:spPr>
    </xdr:pic>
    <xdr:clientData/>
  </xdr:oneCellAnchor>
  <xdr:oneCellAnchor>
    <xdr:from>
      <xdr:col>28</xdr:col>
      <xdr:colOff>381000</xdr:colOff>
      <xdr:row>37</xdr:row>
      <xdr:rowOff>115276</xdr:rowOff>
    </xdr:from>
    <xdr:ext cx="734927" cy="702407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00" y="7763851"/>
          <a:ext cx="734927" cy="702407"/>
        </a:xfrm>
        <a:prstGeom prst="rect">
          <a:avLst/>
        </a:prstGeom>
      </xdr:spPr>
    </xdr:pic>
    <xdr:clientData/>
  </xdr:oneCellAnchor>
  <xdr:twoCellAnchor>
    <xdr:from>
      <xdr:col>24</xdr:col>
      <xdr:colOff>333375</xdr:colOff>
      <xdr:row>45</xdr:row>
      <xdr:rowOff>171450</xdr:rowOff>
    </xdr:from>
    <xdr:to>
      <xdr:col>26</xdr:col>
      <xdr:colOff>616443</xdr:colOff>
      <xdr:row>55</xdr:row>
      <xdr:rowOff>76200</xdr:rowOff>
    </xdr:to>
    <xdr:grpSp>
      <xdr:nvGrpSpPr>
        <xdr:cNvPr id="17" name="Group 13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20421600" y="8991600"/>
          <a:ext cx="1540368" cy="1743075"/>
          <a:chOff x="7014007" y="5623265"/>
          <a:chExt cx="1098541" cy="1195163"/>
        </a:xfrm>
      </xdr:grpSpPr>
      <xdr:pic>
        <xdr:nvPicPr>
          <xdr:cNvPr id="18" name="Picture 128" descr="A picture containing outdoor, compass, device, day&#10;&#10;Description automatically generated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14007" y="5623265"/>
            <a:ext cx="1098541" cy="1098541"/>
          </a:xfrm>
          <a:prstGeom prst="rect">
            <a:avLst/>
          </a:prstGeom>
        </xdr:spPr>
      </xdr:pic>
      <xdr:sp macro="" textlink="">
        <xdr:nvSpPr>
          <xdr:cNvPr id="19" name="Freeform: Shape 134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7400669" y="6195430"/>
            <a:ext cx="334108" cy="622998"/>
          </a:xfrm>
          <a:custGeom>
            <a:avLst/>
            <a:gdLst>
              <a:gd name="connsiteX0" fmla="*/ 163286 w 334108"/>
              <a:gd name="connsiteY0" fmla="*/ 0 h 622998"/>
              <a:gd name="connsiteX1" fmla="*/ 0 w 334108"/>
              <a:gd name="connsiteY1" fmla="*/ 622998 h 622998"/>
              <a:gd name="connsiteX2" fmla="*/ 334108 w 334108"/>
              <a:gd name="connsiteY2" fmla="*/ 622998 h 622998"/>
              <a:gd name="connsiteX3" fmla="*/ 163286 w 334108"/>
              <a:gd name="connsiteY3" fmla="*/ 0 h 6229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34108" h="622998">
                <a:moveTo>
                  <a:pt x="163286" y="0"/>
                </a:moveTo>
                <a:lnTo>
                  <a:pt x="0" y="622998"/>
                </a:lnTo>
                <a:lnTo>
                  <a:pt x="334108" y="622998"/>
                </a:lnTo>
                <a:lnTo>
                  <a:pt x="163286" y="0"/>
                </a:lnTo>
                <a:close/>
              </a:path>
            </a:pathLst>
          </a:custGeom>
          <a:solidFill>
            <a:schemeClr val="bg1">
              <a:alpha val="75000"/>
            </a:schemeClr>
          </a:solidFill>
          <a:ln>
            <a:solidFill>
              <a:schemeClr val="bg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  <xdr:twoCellAnchor>
    <xdr:from>
      <xdr:col>28</xdr:col>
      <xdr:colOff>438150</xdr:colOff>
      <xdr:row>48</xdr:row>
      <xdr:rowOff>161925</xdr:rowOff>
    </xdr:from>
    <xdr:to>
      <xdr:col>29</xdr:col>
      <xdr:colOff>282415</xdr:colOff>
      <xdr:row>53</xdr:row>
      <xdr:rowOff>61468</xdr:rowOff>
    </xdr:to>
    <xdr:grpSp>
      <xdr:nvGrpSpPr>
        <xdr:cNvPr id="20" name="Group 8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22593300" y="9544050"/>
          <a:ext cx="472915" cy="813943"/>
          <a:chOff x="4800044" y="5664709"/>
          <a:chExt cx="472915" cy="813943"/>
        </a:xfrm>
      </xdr:grpSpPr>
      <xdr:grpSp>
        <xdr:nvGrpSpPr>
          <xdr:cNvPr id="21" name="Group 56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/>
        </xdr:nvGrpSpPr>
        <xdr:grpSpPr>
          <a:xfrm rot="7552168">
            <a:off x="4629530" y="5835223"/>
            <a:ext cx="813943" cy="472915"/>
            <a:chOff x="6329051" y="3082144"/>
            <a:chExt cx="813943" cy="472915"/>
          </a:xfrm>
        </xdr:grpSpPr>
        <xdr:sp macro="" textlink="">
          <xdr:nvSpPr>
            <xdr:cNvPr id="23" name="Rectangle: Rounded Corners 25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/>
          </xdr:nvSpPr>
          <xdr:spPr>
            <a:xfrm rot="3286197">
              <a:off x="6731435" y="3129757"/>
              <a:ext cx="224632" cy="598487"/>
            </a:xfrm>
            <a:custGeom>
              <a:avLst/>
              <a:gdLst>
                <a:gd name="connsiteX0" fmla="*/ 0 w 222250"/>
                <a:gd name="connsiteY0" fmla="*/ 37042 h 431800"/>
                <a:gd name="connsiteX1" fmla="*/ 37042 w 222250"/>
                <a:gd name="connsiteY1" fmla="*/ 0 h 431800"/>
                <a:gd name="connsiteX2" fmla="*/ 185208 w 222250"/>
                <a:gd name="connsiteY2" fmla="*/ 0 h 431800"/>
                <a:gd name="connsiteX3" fmla="*/ 222250 w 222250"/>
                <a:gd name="connsiteY3" fmla="*/ 37042 h 431800"/>
                <a:gd name="connsiteX4" fmla="*/ 222250 w 222250"/>
                <a:gd name="connsiteY4" fmla="*/ 394758 h 431800"/>
                <a:gd name="connsiteX5" fmla="*/ 185208 w 222250"/>
                <a:gd name="connsiteY5" fmla="*/ 431800 h 431800"/>
                <a:gd name="connsiteX6" fmla="*/ 37042 w 222250"/>
                <a:gd name="connsiteY6" fmla="*/ 431800 h 431800"/>
                <a:gd name="connsiteX7" fmla="*/ 0 w 222250"/>
                <a:gd name="connsiteY7" fmla="*/ 394758 h 431800"/>
                <a:gd name="connsiteX8" fmla="*/ 0 w 222250"/>
                <a:gd name="connsiteY8" fmla="*/ 37042 h 431800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185208 w 222250"/>
                <a:gd name="connsiteY2" fmla="*/ 107156 h 538956"/>
                <a:gd name="connsiteX3" fmla="*/ 222250 w 222250"/>
                <a:gd name="connsiteY3" fmla="*/ 144198 h 538956"/>
                <a:gd name="connsiteX4" fmla="*/ 222250 w 222250"/>
                <a:gd name="connsiteY4" fmla="*/ 501914 h 538956"/>
                <a:gd name="connsiteX5" fmla="*/ 185208 w 222250"/>
                <a:gd name="connsiteY5" fmla="*/ 538956 h 538956"/>
                <a:gd name="connsiteX6" fmla="*/ 37042 w 222250"/>
                <a:gd name="connsiteY6" fmla="*/ 538956 h 538956"/>
                <a:gd name="connsiteX7" fmla="*/ 0 w 222250"/>
                <a:gd name="connsiteY7" fmla="*/ 501914 h 538956"/>
                <a:gd name="connsiteX8" fmla="*/ 0 w 222250"/>
                <a:gd name="connsiteY8" fmla="*/ 144198 h 538956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222250 w 222250"/>
                <a:gd name="connsiteY2" fmla="*/ 144198 h 538956"/>
                <a:gd name="connsiteX3" fmla="*/ 222250 w 222250"/>
                <a:gd name="connsiteY3" fmla="*/ 501914 h 538956"/>
                <a:gd name="connsiteX4" fmla="*/ 185208 w 222250"/>
                <a:gd name="connsiteY4" fmla="*/ 538956 h 538956"/>
                <a:gd name="connsiteX5" fmla="*/ 37042 w 222250"/>
                <a:gd name="connsiteY5" fmla="*/ 538956 h 538956"/>
                <a:gd name="connsiteX6" fmla="*/ 0 w 222250"/>
                <a:gd name="connsiteY6" fmla="*/ 501914 h 538956"/>
                <a:gd name="connsiteX7" fmla="*/ 0 w 222250"/>
                <a:gd name="connsiteY7" fmla="*/ 144198 h 538956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0 w 224632"/>
                <a:gd name="connsiteY6" fmla="*/ 561445 h 598487"/>
                <a:gd name="connsiteX7" fmla="*/ 0 w 224632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2382 w 224632"/>
                <a:gd name="connsiteY6" fmla="*/ 487626 h 598487"/>
                <a:gd name="connsiteX7" fmla="*/ 0 w 224632"/>
                <a:gd name="connsiteY7" fmla="*/ 203729 h 5984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24632" h="598487">
                  <a:moveTo>
                    <a:pt x="0" y="203729"/>
                  </a:moveTo>
                  <a:cubicBezTo>
                    <a:pt x="0" y="183271"/>
                    <a:pt x="57066" y="0"/>
                    <a:pt x="108480" y="0"/>
                  </a:cubicBezTo>
                  <a:cubicBezTo>
                    <a:pt x="166954" y="0"/>
                    <a:pt x="204479" y="120077"/>
                    <a:pt x="222250" y="203729"/>
                  </a:cubicBezTo>
                  <a:lnTo>
                    <a:pt x="224632" y="499533"/>
                  </a:lnTo>
                  <a:cubicBezTo>
                    <a:pt x="224632" y="519991"/>
                    <a:pt x="205666" y="598487"/>
                    <a:pt x="185208" y="598487"/>
                  </a:cubicBezTo>
                  <a:lnTo>
                    <a:pt x="37042" y="598487"/>
                  </a:lnTo>
                  <a:cubicBezTo>
                    <a:pt x="16584" y="598487"/>
                    <a:pt x="2382" y="508084"/>
                    <a:pt x="2382" y="487626"/>
                  </a:cubicBezTo>
                  <a:lnTo>
                    <a:pt x="0" y="203729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24" name="Arc 58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/>
          </xdr:nvSpPr>
          <xdr:spPr>
            <a:xfrm rot="1230908">
              <a:off x="6532863" y="3082144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25" name="Arc 59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/>
          </xdr:nvSpPr>
          <xdr:spPr>
            <a:xfrm rot="1230908">
              <a:off x="6329051" y="3241890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</xdr:grpSp>
      <xdr:sp macro="" textlink="">
        <xdr:nvSpPr>
          <xdr:cNvPr id="22" name="Arrow: Right 64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 rot="5400000">
            <a:off x="5009599" y="5708437"/>
            <a:ext cx="294688" cy="215444"/>
          </a:xfrm>
          <a:prstGeom prst="rightArrow">
            <a:avLst/>
          </a:prstGeom>
          <a:noFill/>
          <a:ln w="19050">
            <a:solidFill>
              <a:schemeClr val="bg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  <xdr:twoCellAnchor>
    <xdr:from>
      <xdr:col>29</xdr:col>
      <xdr:colOff>533400</xdr:colOff>
      <xdr:row>48</xdr:row>
      <xdr:rowOff>161925</xdr:rowOff>
    </xdr:from>
    <xdr:to>
      <xdr:col>30</xdr:col>
      <xdr:colOff>508155</xdr:colOff>
      <xdr:row>52</xdr:row>
      <xdr:rowOff>88616</xdr:rowOff>
    </xdr:to>
    <xdr:grpSp>
      <xdr:nvGrpSpPr>
        <xdr:cNvPr id="26" name="Group 84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23317200" y="9544050"/>
          <a:ext cx="603405" cy="660116"/>
          <a:chOff x="5522381" y="5668815"/>
          <a:chExt cx="603405" cy="660116"/>
        </a:xfrm>
      </xdr:grpSpPr>
      <xdr:grpSp>
        <xdr:nvGrpSpPr>
          <xdr:cNvPr id="27" name="Group 60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GrpSpPr/>
        </xdr:nvGrpSpPr>
        <xdr:grpSpPr>
          <a:xfrm rot="7526919">
            <a:off x="5509406" y="5712551"/>
            <a:ext cx="629355" cy="603405"/>
            <a:chOff x="6575722" y="3377278"/>
            <a:chExt cx="629355" cy="603405"/>
          </a:xfrm>
        </xdr:grpSpPr>
        <xdr:sp macro="" textlink="">
          <xdr:nvSpPr>
            <xdr:cNvPr id="29" name="Rectangle: Rounded Corners 25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/>
          </xdr:nvSpPr>
          <xdr:spPr>
            <a:xfrm rot="3286197">
              <a:off x="6762650" y="3190350"/>
              <a:ext cx="224632" cy="598487"/>
            </a:xfrm>
            <a:custGeom>
              <a:avLst/>
              <a:gdLst>
                <a:gd name="connsiteX0" fmla="*/ 0 w 222250"/>
                <a:gd name="connsiteY0" fmla="*/ 37042 h 431800"/>
                <a:gd name="connsiteX1" fmla="*/ 37042 w 222250"/>
                <a:gd name="connsiteY1" fmla="*/ 0 h 431800"/>
                <a:gd name="connsiteX2" fmla="*/ 185208 w 222250"/>
                <a:gd name="connsiteY2" fmla="*/ 0 h 431800"/>
                <a:gd name="connsiteX3" fmla="*/ 222250 w 222250"/>
                <a:gd name="connsiteY3" fmla="*/ 37042 h 431800"/>
                <a:gd name="connsiteX4" fmla="*/ 222250 w 222250"/>
                <a:gd name="connsiteY4" fmla="*/ 394758 h 431800"/>
                <a:gd name="connsiteX5" fmla="*/ 185208 w 222250"/>
                <a:gd name="connsiteY5" fmla="*/ 431800 h 431800"/>
                <a:gd name="connsiteX6" fmla="*/ 37042 w 222250"/>
                <a:gd name="connsiteY6" fmla="*/ 431800 h 431800"/>
                <a:gd name="connsiteX7" fmla="*/ 0 w 222250"/>
                <a:gd name="connsiteY7" fmla="*/ 394758 h 431800"/>
                <a:gd name="connsiteX8" fmla="*/ 0 w 222250"/>
                <a:gd name="connsiteY8" fmla="*/ 37042 h 431800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185208 w 222250"/>
                <a:gd name="connsiteY2" fmla="*/ 107156 h 538956"/>
                <a:gd name="connsiteX3" fmla="*/ 222250 w 222250"/>
                <a:gd name="connsiteY3" fmla="*/ 144198 h 538956"/>
                <a:gd name="connsiteX4" fmla="*/ 222250 w 222250"/>
                <a:gd name="connsiteY4" fmla="*/ 501914 h 538956"/>
                <a:gd name="connsiteX5" fmla="*/ 185208 w 222250"/>
                <a:gd name="connsiteY5" fmla="*/ 538956 h 538956"/>
                <a:gd name="connsiteX6" fmla="*/ 37042 w 222250"/>
                <a:gd name="connsiteY6" fmla="*/ 538956 h 538956"/>
                <a:gd name="connsiteX7" fmla="*/ 0 w 222250"/>
                <a:gd name="connsiteY7" fmla="*/ 501914 h 538956"/>
                <a:gd name="connsiteX8" fmla="*/ 0 w 222250"/>
                <a:gd name="connsiteY8" fmla="*/ 144198 h 538956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222250 w 222250"/>
                <a:gd name="connsiteY2" fmla="*/ 144198 h 538956"/>
                <a:gd name="connsiteX3" fmla="*/ 222250 w 222250"/>
                <a:gd name="connsiteY3" fmla="*/ 501914 h 538956"/>
                <a:gd name="connsiteX4" fmla="*/ 185208 w 222250"/>
                <a:gd name="connsiteY4" fmla="*/ 538956 h 538956"/>
                <a:gd name="connsiteX5" fmla="*/ 37042 w 222250"/>
                <a:gd name="connsiteY5" fmla="*/ 538956 h 538956"/>
                <a:gd name="connsiteX6" fmla="*/ 0 w 222250"/>
                <a:gd name="connsiteY6" fmla="*/ 501914 h 538956"/>
                <a:gd name="connsiteX7" fmla="*/ 0 w 222250"/>
                <a:gd name="connsiteY7" fmla="*/ 144198 h 538956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0 w 224632"/>
                <a:gd name="connsiteY6" fmla="*/ 561445 h 598487"/>
                <a:gd name="connsiteX7" fmla="*/ 0 w 224632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2382 w 224632"/>
                <a:gd name="connsiteY6" fmla="*/ 487626 h 598487"/>
                <a:gd name="connsiteX7" fmla="*/ 0 w 224632"/>
                <a:gd name="connsiteY7" fmla="*/ 203729 h 5984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24632" h="598487">
                  <a:moveTo>
                    <a:pt x="0" y="203729"/>
                  </a:moveTo>
                  <a:cubicBezTo>
                    <a:pt x="0" y="183271"/>
                    <a:pt x="57066" y="0"/>
                    <a:pt x="108480" y="0"/>
                  </a:cubicBezTo>
                  <a:cubicBezTo>
                    <a:pt x="166954" y="0"/>
                    <a:pt x="204479" y="120077"/>
                    <a:pt x="222250" y="203729"/>
                  </a:cubicBezTo>
                  <a:lnTo>
                    <a:pt x="224632" y="499533"/>
                  </a:lnTo>
                  <a:cubicBezTo>
                    <a:pt x="224632" y="519991"/>
                    <a:pt x="205666" y="598487"/>
                    <a:pt x="185208" y="598487"/>
                  </a:cubicBezTo>
                  <a:lnTo>
                    <a:pt x="37042" y="598487"/>
                  </a:lnTo>
                  <a:cubicBezTo>
                    <a:pt x="16584" y="598487"/>
                    <a:pt x="2382" y="508084"/>
                    <a:pt x="2382" y="487626"/>
                  </a:cubicBezTo>
                  <a:lnTo>
                    <a:pt x="0" y="203729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30" name="Arc 62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/>
          </xdr:nvSpPr>
          <xdr:spPr>
            <a:xfrm rot="15778229" flipV="1">
              <a:off x="6820834" y="3462399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31" name="Arc 63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/>
          </xdr:nvSpPr>
          <xdr:spPr>
            <a:xfrm rot="15778229" flipV="1">
              <a:off x="6609680" y="3596439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</xdr:grpSp>
      <xdr:sp macro="" textlink="">
        <xdr:nvSpPr>
          <xdr:cNvPr id="28" name="Arrow: Right 65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 rot="5400000">
            <a:off x="5560230" y="5708437"/>
            <a:ext cx="294688" cy="215444"/>
          </a:xfrm>
          <a:prstGeom prst="rightArrow">
            <a:avLst/>
          </a:prstGeom>
          <a:noFill/>
          <a:ln w="19050">
            <a:solidFill>
              <a:schemeClr val="bg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142876</xdr:colOff>
      <xdr:row>3</xdr:row>
      <xdr:rowOff>11905</xdr:rowOff>
    </xdr:from>
    <xdr:to>
      <xdr:col>27</xdr:col>
      <xdr:colOff>47628</xdr:colOff>
      <xdr:row>10</xdr:row>
      <xdr:rowOff>357188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812005"/>
          <a:ext cx="1733552" cy="1716883"/>
        </a:xfrm>
        <a:prstGeom prst="rect">
          <a:avLst/>
        </a:prstGeom>
      </xdr:spPr>
    </xdr:pic>
    <xdr:clientData/>
  </xdr:twoCellAnchor>
  <xdr:twoCellAnchor editAs="oneCell">
    <xdr:from>
      <xdr:col>30</xdr:col>
      <xdr:colOff>107157</xdr:colOff>
      <xdr:row>4</xdr:row>
      <xdr:rowOff>160456</xdr:rowOff>
    </xdr:from>
    <xdr:to>
      <xdr:col>30</xdr:col>
      <xdr:colOff>833864</xdr:colOff>
      <xdr:row>9</xdr:row>
      <xdr:rowOff>189704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2857" y="1160581"/>
          <a:ext cx="726707" cy="1000798"/>
        </a:xfrm>
        <a:prstGeom prst="rect">
          <a:avLst/>
        </a:prstGeom>
      </xdr:spPr>
    </xdr:pic>
    <xdr:clientData/>
  </xdr:twoCellAnchor>
  <xdr:twoCellAnchor editAs="oneCell">
    <xdr:from>
      <xdr:col>28</xdr:col>
      <xdr:colOff>297656</xdr:colOff>
      <xdr:row>4</xdr:row>
      <xdr:rowOff>154780</xdr:rowOff>
    </xdr:from>
    <xdr:to>
      <xdr:col>29</xdr:col>
      <xdr:colOff>425364</xdr:colOff>
      <xdr:row>9</xdr:row>
      <xdr:rowOff>182867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4156" y="1154905"/>
          <a:ext cx="737308" cy="999637"/>
        </a:xfrm>
        <a:prstGeom prst="rect">
          <a:avLst/>
        </a:prstGeom>
      </xdr:spPr>
    </xdr:pic>
    <xdr:clientData/>
  </xdr:twoCellAnchor>
  <xdr:oneCellAnchor>
    <xdr:from>
      <xdr:col>24</xdr:col>
      <xdr:colOff>3653</xdr:colOff>
      <xdr:row>13</xdr:row>
      <xdr:rowOff>40172</xdr:rowOff>
    </xdr:from>
    <xdr:ext cx="2135479" cy="163861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520378" y="3002447"/>
          <a:ext cx="2135479" cy="1638610"/>
        </a:xfrm>
        <a:prstGeom prst="rect">
          <a:avLst/>
        </a:prstGeom>
      </xdr:spPr>
    </xdr:pic>
    <xdr:clientData/>
  </xdr:oneCellAnchor>
  <xdr:oneCellAnchor>
    <xdr:from>
      <xdr:col>30</xdr:col>
      <xdr:colOff>95251</xdr:colOff>
      <xdr:row>14</xdr:row>
      <xdr:rowOff>144305</xdr:rowOff>
    </xdr:from>
    <xdr:ext cx="726707" cy="990238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40951" y="3297080"/>
          <a:ext cx="726707" cy="990238"/>
        </a:xfrm>
        <a:prstGeom prst="rect">
          <a:avLst/>
        </a:prstGeom>
      </xdr:spPr>
    </xdr:pic>
    <xdr:clientData/>
  </xdr:oneCellAnchor>
  <xdr:oneCellAnchor>
    <xdr:from>
      <xdr:col>28</xdr:col>
      <xdr:colOff>381000</xdr:colOff>
      <xdr:row>14</xdr:row>
      <xdr:rowOff>172241</xdr:rowOff>
    </xdr:from>
    <xdr:ext cx="734927" cy="969478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00" y="3325016"/>
          <a:ext cx="734927" cy="969478"/>
        </a:xfrm>
        <a:prstGeom prst="rect">
          <a:avLst/>
        </a:prstGeom>
      </xdr:spPr>
    </xdr:pic>
    <xdr:clientData/>
  </xdr:oneCellAnchor>
  <xdr:oneCellAnchor>
    <xdr:from>
      <xdr:col>24</xdr:col>
      <xdr:colOff>3654</xdr:colOff>
      <xdr:row>24</xdr:row>
      <xdr:rowOff>46981</xdr:rowOff>
    </xdr:from>
    <xdr:ext cx="2205646" cy="1679426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520379" y="5152381"/>
          <a:ext cx="2205646" cy="1679426"/>
        </a:xfrm>
        <a:prstGeom prst="rect">
          <a:avLst/>
        </a:prstGeom>
      </xdr:spPr>
    </xdr:pic>
    <xdr:clientData/>
  </xdr:oneCellAnchor>
  <xdr:oneCellAnchor>
    <xdr:from>
      <xdr:col>30</xdr:col>
      <xdr:colOff>95251</xdr:colOff>
      <xdr:row>26</xdr:row>
      <xdr:rowOff>61800</xdr:rowOff>
    </xdr:from>
    <xdr:ext cx="726707" cy="774247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40951" y="5557725"/>
          <a:ext cx="726707" cy="774247"/>
        </a:xfrm>
        <a:prstGeom prst="rect">
          <a:avLst/>
        </a:prstGeom>
      </xdr:spPr>
    </xdr:pic>
    <xdr:clientData/>
  </xdr:oneCellAnchor>
  <xdr:oneCellAnchor>
    <xdr:from>
      <xdr:col>28</xdr:col>
      <xdr:colOff>381000</xdr:colOff>
      <xdr:row>26</xdr:row>
      <xdr:rowOff>82161</xdr:rowOff>
    </xdr:from>
    <xdr:ext cx="734927" cy="768638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00" y="5578086"/>
          <a:ext cx="734927" cy="768638"/>
        </a:xfrm>
        <a:prstGeom prst="rect">
          <a:avLst/>
        </a:prstGeom>
      </xdr:spPr>
    </xdr:pic>
    <xdr:clientData/>
  </xdr:oneCellAnchor>
  <xdr:oneCellAnchor>
    <xdr:from>
      <xdr:col>24</xdr:col>
      <xdr:colOff>206286</xdr:colOff>
      <xdr:row>35</xdr:row>
      <xdr:rowOff>46980</xdr:rowOff>
    </xdr:from>
    <xdr:ext cx="1770152" cy="1635185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723011" y="7305030"/>
          <a:ext cx="1770152" cy="1635185"/>
        </a:xfrm>
        <a:prstGeom prst="rect">
          <a:avLst/>
        </a:prstGeom>
      </xdr:spPr>
    </xdr:pic>
    <xdr:clientData/>
  </xdr:oneCellAnchor>
  <xdr:oneCellAnchor>
    <xdr:from>
      <xdr:col>30</xdr:col>
      <xdr:colOff>95251</xdr:colOff>
      <xdr:row>37</xdr:row>
      <xdr:rowOff>75477</xdr:rowOff>
    </xdr:from>
    <xdr:ext cx="726707" cy="746893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40951" y="7724052"/>
          <a:ext cx="726707" cy="746893"/>
        </a:xfrm>
        <a:prstGeom prst="rect">
          <a:avLst/>
        </a:prstGeom>
      </xdr:spPr>
    </xdr:pic>
    <xdr:clientData/>
  </xdr:oneCellAnchor>
  <xdr:oneCellAnchor>
    <xdr:from>
      <xdr:col>28</xdr:col>
      <xdr:colOff>381000</xdr:colOff>
      <xdr:row>37</xdr:row>
      <xdr:rowOff>115276</xdr:rowOff>
    </xdr:from>
    <xdr:ext cx="734927" cy="702407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00" y="7763851"/>
          <a:ext cx="734927" cy="702407"/>
        </a:xfrm>
        <a:prstGeom prst="rect">
          <a:avLst/>
        </a:prstGeom>
      </xdr:spPr>
    </xdr:pic>
    <xdr:clientData/>
  </xdr:oneCellAnchor>
  <xdr:twoCellAnchor>
    <xdr:from>
      <xdr:col>24</xdr:col>
      <xdr:colOff>247650</xdr:colOff>
      <xdr:row>45</xdr:row>
      <xdr:rowOff>114300</xdr:rowOff>
    </xdr:from>
    <xdr:to>
      <xdr:col>27</xdr:col>
      <xdr:colOff>35417</xdr:colOff>
      <xdr:row>55</xdr:row>
      <xdr:rowOff>0</xdr:rowOff>
    </xdr:to>
    <xdr:grpSp>
      <xdr:nvGrpSpPr>
        <xdr:cNvPr id="20" name="Group 13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20335875" y="8934450"/>
          <a:ext cx="1673717" cy="1724025"/>
          <a:chOff x="7014007" y="5623265"/>
          <a:chExt cx="1098541" cy="1195163"/>
        </a:xfrm>
      </xdr:grpSpPr>
      <xdr:pic>
        <xdr:nvPicPr>
          <xdr:cNvPr id="21" name="Picture 128" descr="A picture containing outdoor, compass, device, day&#10;&#10;Description automatically generated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14007" y="5623265"/>
            <a:ext cx="1098541" cy="1098541"/>
          </a:xfrm>
          <a:prstGeom prst="rect">
            <a:avLst/>
          </a:prstGeom>
        </xdr:spPr>
      </xdr:pic>
      <xdr:sp macro="" textlink="">
        <xdr:nvSpPr>
          <xdr:cNvPr id="22" name="Freeform: Shape 134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7400669" y="6195430"/>
            <a:ext cx="334108" cy="622998"/>
          </a:xfrm>
          <a:custGeom>
            <a:avLst/>
            <a:gdLst>
              <a:gd name="connsiteX0" fmla="*/ 163286 w 334108"/>
              <a:gd name="connsiteY0" fmla="*/ 0 h 622998"/>
              <a:gd name="connsiteX1" fmla="*/ 0 w 334108"/>
              <a:gd name="connsiteY1" fmla="*/ 622998 h 622998"/>
              <a:gd name="connsiteX2" fmla="*/ 334108 w 334108"/>
              <a:gd name="connsiteY2" fmla="*/ 622998 h 622998"/>
              <a:gd name="connsiteX3" fmla="*/ 163286 w 334108"/>
              <a:gd name="connsiteY3" fmla="*/ 0 h 6229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34108" h="622998">
                <a:moveTo>
                  <a:pt x="163286" y="0"/>
                </a:moveTo>
                <a:lnTo>
                  <a:pt x="0" y="622998"/>
                </a:lnTo>
                <a:lnTo>
                  <a:pt x="334108" y="622998"/>
                </a:lnTo>
                <a:lnTo>
                  <a:pt x="163286" y="0"/>
                </a:lnTo>
                <a:close/>
              </a:path>
            </a:pathLst>
          </a:custGeom>
          <a:solidFill>
            <a:sysClr val="window" lastClr="FFFFFF">
              <a:alpha val="75000"/>
            </a:sysClr>
          </a:solidFill>
          <a:ln w="12700" cap="flat" cmpd="sng" algn="ctr">
            <a:solidFill>
              <a:sysClr val="window" lastClr="FFFFFF"/>
            </a:solidFill>
            <a:prstDash val="dash"/>
            <a:miter lim="800000"/>
          </a:ln>
          <a:effectLst/>
        </xdr:spPr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a-DK" sz="18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30</xdr:col>
      <xdr:colOff>104775</xdr:colOff>
      <xdr:row>48</xdr:row>
      <xdr:rowOff>133350</xdr:rowOff>
    </xdr:from>
    <xdr:to>
      <xdr:col>30</xdr:col>
      <xdr:colOff>708180</xdr:colOff>
      <xdr:row>52</xdr:row>
      <xdr:rowOff>60041</xdr:rowOff>
    </xdr:to>
    <xdr:grpSp>
      <xdr:nvGrpSpPr>
        <xdr:cNvPr id="23" name="Group 8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>
          <a:off x="23517225" y="9515475"/>
          <a:ext cx="603405" cy="660116"/>
          <a:chOff x="5522381" y="5668815"/>
          <a:chExt cx="603405" cy="660116"/>
        </a:xfrm>
      </xdr:grpSpPr>
      <xdr:grpSp>
        <xdr:nvGrpSpPr>
          <xdr:cNvPr id="24" name="Group 60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GrpSpPr/>
        </xdr:nvGrpSpPr>
        <xdr:grpSpPr>
          <a:xfrm rot="7526919">
            <a:off x="5509406" y="5712551"/>
            <a:ext cx="629355" cy="603405"/>
            <a:chOff x="6575722" y="3377278"/>
            <a:chExt cx="629355" cy="603405"/>
          </a:xfrm>
        </xdr:grpSpPr>
        <xdr:sp macro="" textlink="">
          <xdr:nvSpPr>
            <xdr:cNvPr id="26" name="Rectangle: Rounded Corners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/>
          </xdr:nvSpPr>
          <xdr:spPr>
            <a:xfrm rot="3286197">
              <a:off x="6762650" y="3190350"/>
              <a:ext cx="224632" cy="598487"/>
            </a:xfrm>
            <a:custGeom>
              <a:avLst/>
              <a:gdLst>
                <a:gd name="connsiteX0" fmla="*/ 0 w 222250"/>
                <a:gd name="connsiteY0" fmla="*/ 37042 h 431800"/>
                <a:gd name="connsiteX1" fmla="*/ 37042 w 222250"/>
                <a:gd name="connsiteY1" fmla="*/ 0 h 431800"/>
                <a:gd name="connsiteX2" fmla="*/ 185208 w 222250"/>
                <a:gd name="connsiteY2" fmla="*/ 0 h 431800"/>
                <a:gd name="connsiteX3" fmla="*/ 222250 w 222250"/>
                <a:gd name="connsiteY3" fmla="*/ 37042 h 431800"/>
                <a:gd name="connsiteX4" fmla="*/ 222250 w 222250"/>
                <a:gd name="connsiteY4" fmla="*/ 394758 h 431800"/>
                <a:gd name="connsiteX5" fmla="*/ 185208 w 222250"/>
                <a:gd name="connsiteY5" fmla="*/ 431800 h 431800"/>
                <a:gd name="connsiteX6" fmla="*/ 37042 w 222250"/>
                <a:gd name="connsiteY6" fmla="*/ 431800 h 431800"/>
                <a:gd name="connsiteX7" fmla="*/ 0 w 222250"/>
                <a:gd name="connsiteY7" fmla="*/ 394758 h 431800"/>
                <a:gd name="connsiteX8" fmla="*/ 0 w 222250"/>
                <a:gd name="connsiteY8" fmla="*/ 37042 h 431800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185208 w 222250"/>
                <a:gd name="connsiteY2" fmla="*/ 107156 h 538956"/>
                <a:gd name="connsiteX3" fmla="*/ 222250 w 222250"/>
                <a:gd name="connsiteY3" fmla="*/ 144198 h 538956"/>
                <a:gd name="connsiteX4" fmla="*/ 222250 w 222250"/>
                <a:gd name="connsiteY4" fmla="*/ 501914 h 538956"/>
                <a:gd name="connsiteX5" fmla="*/ 185208 w 222250"/>
                <a:gd name="connsiteY5" fmla="*/ 538956 h 538956"/>
                <a:gd name="connsiteX6" fmla="*/ 37042 w 222250"/>
                <a:gd name="connsiteY6" fmla="*/ 538956 h 538956"/>
                <a:gd name="connsiteX7" fmla="*/ 0 w 222250"/>
                <a:gd name="connsiteY7" fmla="*/ 501914 h 538956"/>
                <a:gd name="connsiteX8" fmla="*/ 0 w 222250"/>
                <a:gd name="connsiteY8" fmla="*/ 144198 h 538956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222250 w 222250"/>
                <a:gd name="connsiteY2" fmla="*/ 144198 h 538956"/>
                <a:gd name="connsiteX3" fmla="*/ 222250 w 222250"/>
                <a:gd name="connsiteY3" fmla="*/ 501914 h 538956"/>
                <a:gd name="connsiteX4" fmla="*/ 185208 w 222250"/>
                <a:gd name="connsiteY4" fmla="*/ 538956 h 538956"/>
                <a:gd name="connsiteX5" fmla="*/ 37042 w 222250"/>
                <a:gd name="connsiteY5" fmla="*/ 538956 h 538956"/>
                <a:gd name="connsiteX6" fmla="*/ 0 w 222250"/>
                <a:gd name="connsiteY6" fmla="*/ 501914 h 538956"/>
                <a:gd name="connsiteX7" fmla="*/ 0 w 222250"/>
                <a:gd name="connsiteY7" fmla="*/ 144198 h 538956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0 w 224632"/>
                <a:gd name="connsiteY6" fmla="*/ 561445 h 598487"/>
                <a:gd name="connsiteX7" fmla="*/ 0 w 224632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2382 w 224632"/>
                <a:gd name="connsiteY6" fmla="*/ 487626 h 598487"/>
                <a:gd name="connsiteX7" fmla="*/ 0 w 224632"/>
                <a:gd name="connsiteY7" fmla="*/ 203729 h 5984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24632" h="598487">
                  <a:moveTo>
                    <a:pt x="0" y="203729"/>
                  </a:moveTo>
                  <a:cubicBezTo>
                    <a:pt x="0" y="183271"/>
                    <a:pt x="57066" y="0"/>
                    <a:pt x="108480" y="0"/>
                  </a:cubicBezTo>
                  <a:cubicBezTo>
                    <a:pt x="166954" y="0"/>
                    <a:pt x="204479" y="120077"/>
                    <a:pt x="222250" y="203729"/>
                  </a:cubicBezTo>
                  <a:lnTo>
                    <a:pt x="224632" y="499533"/>
                  </a:lnTo>
                  <a:cubicBezTo>
                    <a:pt x="224632" y="519991"/>
                    <a:pt x="205666" y="598487"/>
                    <a:pt x="185208" y="598487"/>
                  </a:cubicBezTo>
                  <a:lnTo>
                    <a:pt x="37042" y="598487"/>
                  </a:lnTo>
                  <a:cubicBezTo>
                    <a:pt x="16584" y="598487"/>
                    <a:pt x="2382" y="508084"/>
                    <a:pt x="2382" y="487626"/>
                  </a:cubicBezTo>
                  <a:lnTo>
                    <a:pt x="0" y="203729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27" name="Arc 62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/>
          </xdr:nvSpPr>
          <xdr:spPr>
            <a:xfrm rot="15778229" flipV="1">
              <a:off x="6820834" y="3462399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28" name="Arc 63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/>
          </xdr:nvSpPr>
          <xdr:spPr>
            <a:xfrm rot="15778229" flipV="1">
              <a:off x="6609680" y="3596439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</xdr:grpSp>
      <xdr:sp macro="" textlink="">
        <xdr:nvSpPr>
          <xdr:cNvPr id="25" name="Arrow: Right 65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 rot="5400000">
            <a:off x="5560230" y="5708437"/>
            <a:ext cx="294688" cy="215444"/>
          </a:xfrm>
          <a:prstGeom prst="rightArrow">
            <a:avLst/>
          </a:prstGeom>
          <a:noFill/>
          <a:ln w="19050">
            <a:solidFill>
              <a:schemeClr val="bg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  <xdr:twoCellAnchor>
    <xdr:from>
      <xdr:col>29</xdr:col>
      <xdr:colOff>38100</xdr:colOff>
      <xdr:row>48</xdr:row>
      <xdr:rowOff>142875</xdr:rowOff>
    </xdr:from>
    <xdr:to>
      <xdr:col>29</xdr:col>
      <xdr:colOff>511015</xdr:colOff>
      <xdr:row>53</xdr:row>
      <xdr:rowOff>42418</xdr:rowOff>
    </xdr:to>
    <xdr:grpSp>
      <xdr:nvGrpSpPr>
        <xdr:cNvPr id="29" name="Group 8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pSpPr/>
      </xdr:nvGrpSpPr>
      <xdr:grpSpPr>
        <a:xfrm>
          <a:off x="22821900" y="9525000"/>
          <a:ext cx="472915" cy="813943"/>
          <a:chOff x="4800044" y="5664709"/>
          <a:chExt cx="472915" cy="813943"/>
        </a:xfrm>
      </xdr:grpSpPr>
      <xdr:grpSp>
        <xdr:nvGrpSpPr>
          <xdr:cNvPr id="30" name="Group 56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GrpSpPr/>
        </xdr:nvGrpSpPr>
        <xdr:grpSpPr>
          <a:xfrm rot="7552168">
            <a:off x="4629530" y="5835223"/>
            <a:ext cx="813943" cy="472915"/>
            <a:chOff x="6329051" y="3082144"/>
            <a:chExt cx="813943" cy="472915"/>
          </a:xfrm>
        </xdr:grpSpPr>
        <xdr:sp macro="" textlink="">
          <xdr:nvSpPr>
            <xdr:cNvPr id="32" name="Rectangle: Rounded Corners 25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/>
          </xdr:nvSpPr>
          <xdr:spPr>
            <a:xfrm rot="3286197">
              <a:off x="6731435" y="3129757"/>
              <a:ext cx="224632" cy="598487"/>
            </a:xfrm>
            <a:custGeom>
              <a:avLst/>
              <a:gdLst>
                <a:gd name="connsiteX0" fmla="*/ 0 w 222250"/>
                <a:gd name="connsiteY0" fmla="*/ 37042 h 431800"/>
                <a:gd name="connsiteX1" fmla="*/ 37042 w 222250"/>
                <a:gd name="connsiteY1" fmla="*/ 0 h 431800"/>
                <a:gd name="connsiteX2" fmla="*/ 185208 w 222250"/>
                <a:gd name="connsiteY2" fmla="*/ 0 h 431800"/>
                <a:gd name="connsiteX3" fmla="*/ 222250 w 222250"/>
                <a:gd name="connsiteY3" fmla="*/ 37042 h 431800"/>
                <a:gd name="connsiteX4" fmla="*/ 222250 w 222250"/>
                <a:gd name="connsiteY4" fmla="*/ 394758 h 431800"/>
                <a:gd name="connsiteX5" fmla="*/ 185208 w 222250"/>
                <a:gd name="connsiteY5" fmla="*/ 431800 h 431800"/>
                <a:gd name="connsiteX6" fmla="*/ 37042 w 222250"/>
                <a:gd name="connsiteY6" fmla="*/ 431800 h 431800"/>
                <a:gd name="connsiteX7" fmla="*/ 0 w 222250"/>
                <a:gd name="connsiteY7" fmla="*/ 394758 h 431800"/>
                <a:gd name="connsiteX8" fmla="*/ 0 w 222250"/>
                <a:gd name="connsiteY8" fmla="*/ 37042 h 431800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185208 w 222250"/>
                <a:gd name="connsiteY2" fmla="*/ 107156 h 538956"/>
                <a:gd name="connsiteX3" fmla="*/ 222250 w 222250"/>
                <a:gd name="connsiteY3" fmla="*/ 144198 h 538956"/>
                <a:gd name="connsiteX4" fmla="*/ 222250 w 222250"/>
                <a:gd name="connsiteY4" fmla="*/ 501914 h 538956"/>
                <a:gd name="connsiteX5" fmla="*/ 185208 w 222250"/>
                <a:gd name="connsiteY5" fmla="*/ 538956 h 538956"/>
                <a:gd name="connsiteX6" fmla="*/ 37042 w 222250"/>
                <a:gd name="connsiteY6" fmla="*/ 538956 h 538956"/>
                <a:gd name="connsiteX7" fmla="*/ 0 w 222250"/>
                <a:gd name="connsiteY7" fmla="*/ 501914 h 538956"/>
                <a:gd name="connsiteX8" fmla="*/ 0 w 222250"/>
                <a:gd name="connsiteY8" fmla="*/ 144198 h 538956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222250 w 222250"/>
                <a:gd name="connsiteY2" fmla="*/ 144198 h 538956"/>
                <a:gd name="connsiteX3" fmla="*/ 222250 w 222250"/>
                <a:gd name="connsiteY3" fmla="*/ 501914 h 538956"/>
                <a:gd name="connsiteX4" fmla="*/ 185208 w 222250"/>
                <a:gd name="connsiteY4" fmla="*/ 538956 h 538956"/>
                <a:gd name="connsiteX5" fmla="*/ 37042 w 222250"/>
                <a:gd name="connsiteY5" fmla="*/ 538956 h 538956"/>
                <a:gd name="connsiteX6" fmla="*/ 0 w 222250"/>
                <a:gd name="connsiteY6" fmla="*/ 501914 h 538956"/>
                <a:gd name="connsiteX7" fmla="*/ 0 w 222250"/>
                <a:gd name="connsiteY7" fmla="*/ 144198 h 538956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0 w 224632"/>
                <a:gd name="connsiteY6" fmla="*/ 561445 h 598487"/>
                <a:gd name="connsiteX7" fmla="*/ 0 w 224632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2382 w 224632"/>
                <a:gd name="connsiteY6" fmla="*/ 487626 h 598487"/>
                <a:gd name="connsiteX7" fmla="*/ 0 w 224632"/>
                <a:gd name="connsiteY7" fmla="*/ 203729 h 5984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24632" h="598487">
                  <a:moveTo>
                    <a:pt x="0" y="203729"/>
                  </a:moveTo>
                  <a:cubicBezTo>
                    <a:pt x="0" y="183271"/>
                    <a:pt x="57066" y="0"/>
                    <a:pt x="108480" y="0"/>
                  </a:cubicBezTo>
                  <a:cubicBezTo>
                    <a:pt x="166954" y="0"/>
                    <a:pt x="204479" y="120077"/>
                    <a:pt x="222250" y="203729"/>
                  </a:cubicBezTo>
                  <a:lnTo>
                    <a:pt x="224632" y="499533"/>
                  </a:lnTo>
                  <a:cubicBezTo>
                    <a:pt x="224632" y="519991"/>
                    <a:pt x="205666" y="598487"/>
                    <a:pt x="185208" y="598487"/>
                  </a:cubicBezTo>
                  <a:lnTo>
                    <a:pt x="37042" y="598487"/>
                  </a:lnTo>
                  <a:cubicBezTo>
                    <a:pt x="16584" y="598487"/>
                    <a:pt x="2382" y="508084"/>
                    <a:pt x="2382" y="487626"/>
                  </a:cubicBezTo>
                  <a:lnTo>
                    <a:pt x="0" y="203729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33" name="Arc 58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/>
          </xdr:nvSpPr>
          <xdr:spPr>
            <a:xfrm rot="1230908">
              <a:off x="6532863" y="3082144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34" name="Arc 59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/>
          </xdr:nvSpPr>
          <xdr:spPr>
            <a:xfrm rot="1230908">
              <a:off x="6329051" y="3241890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</xdr:grpSp>
      <xdr:sp macro="" textlink="">
        <xdr:nvSpPr>
          <xdr:cNvPr id="31" name="Arrow: Right 6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/>
        </xdr:nvSpPr>
        <xdr:spPr>
          <a:xfrm rot="5400000">
            <a:off x="5009599" y="5708437"/>
            <a:ext cx="294688" cy="215444"/>
          </a:xfrm>
          <a:prstGeom prst="rightArrow">
            <a:avLst/>
          </a:prstGeom>
          <a:noFill/>
          <a:ln w="19050">
            <a:solidFill>
              <a:schemeClr val="bg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142876</xdr:colOff>
      <xdr:row>3</xdr:row>
      <xdr:rowOff>119062</xdr:rowOff>
    </xdr:from>
    <xdr:to>
      <xdr:col>16</xdr:col>
      <xdr:colOff>124062</xdr:colOff>
      <xdr:row>9</xdr:row>
      <xdr:rowOff>104776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1" y="785812"/>
          <a:ext cx="1371836" cy="1357314"/>
        </a:xfrm>
        <a:prstGeom prst="rect">
          <a:avLst/>
        </a:prstGeom>
      </xdr:spPr>
    </xdr:pic>
    <xdr:clientData/>
  </xdr:twoCellAnchor>
  <xdr:twoCellAnchor editAs="oneCell">
    <xdr:from>
      <xdr:col>18</xdr:col>
      <xdr:colOff>107157</xdr:colOff>
      <xdr:row>4</xdr:row>
      <xdr:rowOff>160456</xdr:rowOff>
    </xdr:from>
    <xdr:to>
      <xdr:col>18</xdr:col>
      <xdr:colOff>833864</xdr:colOff>
      <xdr:row>8</xdr:row>
      <xdr:rowOff>246854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2857" y="1160581"/>
          <a:ext cx="726707" cy="1000798"/>
        </a:xfrm>
        <a:prstGeom prst="rect">
          <a:avLst/>
        </a:prstGeom>
      </xdr:spPr>
    </xdr:pic>
    <xdr:clientData/>
  </xdr:twoCellAnchor>
  <xdr:twoCellAnchor editAs="oneCell">
    <xdr:from>
      <xdr:col>16</xdr:col>
      <xdr:colOff>297656</xdr:colOff>
      <xdr:row>4</xdr:row>
      <xdr:rowOff>154780</xdr:rowOff>
    </xdr:from>
    <xdr:to>
      <xdr:col>17</xdr:col>
      <xdr:colOff>339639</xdr:colOff>
      <xdr:row>8</xdr:row>
      <xdr:rowOff>240017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4156" y="1154905"/>
          <a:ext cx="737308" cy="999637"/>
        </a:xfrm>
        <a:prstGeom prst="rect">
          <a:avLst/>
        </a:prstGeom>
      </xdr:spPr>
    </xdr:pic>
    <xdr:clientData/>
  </xdr:twoCellAnchor>
  <xdr:oneCellAnchor>
    <xdr:from>
      <xdr:col>14</xdr:col>
      <xdr:colOff>3653</xdr:colOff>
      <xdr:row>13</xdr:row>
      <xdr:rowOff>40171</xdr:rowOff>
    </xdr:from>
    <xdr:ext cx="1611021" cy="123617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19128" y="2992921"/>
          <a:ext cx="1611021" cy="1236179"/>
        </a:xfrm>
        <a:prstGeom prst="rect">
          <a:avLst/>
        </a:prstGeom>
      </xdr:spPr>
    </xdr:pic>
    <xdr:clientData/>
  </xdr:oneCellAnchor>
  <xdr:oneCellAnchor>
    <xdr:from>
      <xdr:col>18</xdr:col>
      <xdr:colOff>95251</xdr:colOff>
      <xdr:row>14</xdr:row>
      <xdr:rowOff>144305</xdr:rowOff>
    </xdr:from>
    <xdr:ext cx="726707" cy="990238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40951" y="3687605"/>
          <a:ext cx="726707" cy="990238"/>
        </a:xfrm>
        <a:prstGeom prst="rect">
          <a:avLst/>
        </a:prstGeom>
      </xdr:spPr>
    </xdr:pic>
    <xdr:clientData/>
  </xdr:oneCellAnchor>
  <xdr:oneCellAnchor>
    <xdr:from>
      <xdr:col>16</xdr:col>
      <xdr:colOff>381000</xdr:colOff>
      <xdr:row>14</xdr:row>
      <xdr:rowOff>172241</xdr:rowOff>
    </xdr:from>
    <xdr:ext cx="734927" cy="969478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00" y="3715541"/>
          <a:ext cx="734927" cy="969478"/>
        </a:xfrm>
        <a:prstGeom prst="rect">
          <a:avLst/>
        </a:prstGeom>
      </xdr:spPr>
    </xdr:pic>
    <xdr:clientData/>
  </xdr:oneCellAnchor>
  <xdr:oneCellAnchor>
    <xdr:from>
      <xdr:col>14</xdr:col>
      <xdr:colOff>3654</xdr:colOff>
      <xdr:row>25</xdr:row>
      <xdr:rowOff>46981</xdr:rowOff>
    </xdr:from>
    <xdr:ext cx="1644172" cy="1251908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19129" y="5428606"/>
          <a:ext cx="1644172" cy="1251908"/>
        </a:xfrm>
        <a:prstGeom prst="rect">
          <a:avLst/>
        </a:prstGeom>
      </xdr:spPr>
    </xdr:pic>
    <xdr:clientData/>
  </xdr:oneCellAnchor>
  <xdr:oneCellAnchor>
    <xdr:from>
      <xdr:col>18</xdr:col>
      <xdr:colOff>95251</xdr:colOff>
      <xdr:row>27</xdr:row>
      <xdr:rowOff>61800</xdr:rowOff>
    </xdr:from>
    <xdr:ext cx="726707" cy="774247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40951" y="6338775"/>
          <a:ext cx="726707" cy="774247"/>
        </a:xfrm>
        <a:prstGeom prst="rect">
          <a:avLst/>
        </a:prstGeom>
      </xdr:spPr>
    </xdr:pic>
    <xdr:clientData/>
  </xdr:oneCellAnchor>
  <xdr:oneCellAnchor>
    <xdr:from>
      <xdr:col>16</xdr:col>
      <xdr:colOff>381000</xdr:colOff>
      <xdr:row>27</xdr:row>
      <xdr:rowOff>82161</xdr:rowOff>
    </xdr:from>
    <xdr:ext cx="734927" cy="768638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00" y="6359136"/>
          <a:ext cx="734927" cy="768638"/>
        </a:xfrm>
        <a:prstGeom prst="rect">
          <a:avLst/>
        </a:prstGeom>
      </xdr:spPr>
    </xdr:pic>
    <xdr:clientData/>
  </xdr:oneCellAnchor>
  <xdr:oneCellAnchor>
    <xdr:from>
      <xdr:col>14</xdr:col>
      <xdr:colOff>206285</xdr:colOff>
      <xdr:row>36</xdr:row>
      <xdr:rowOff>46980</xdr:rowOff>
    </xdr:from>
    <xdr:ext cx="1355815" cy="1252439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21760" y="7533630"/>
          <a:ext cx="1355815" cy="1252439"/>
        </a:xfrm>
        <a:prstGeom prst="rect">
          <a:avLst/>
        </a:prstGeom>
      </xdr:spPr>
    </xdr:pic>
    <xdr:clientData/>
  </xdr:oneCellAnchor>
  <xdr:oneCellAnchor>
    <xdr:from>
      <xdr:col>18</xdr:col>
      <xdr:colOff>95251</xdr:colOff>
      <xdr:row>38</xdr:row>
      <xdr:rowOff>75477</xdr:rowOff>
    </xdr:from>
    <xdr:ext cx="726707" cy="746893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40951" y="8895627"/>
          <a:ext cx="726707" cy="746893"/>
        </a:xfrm>
        <a:prstGeom prst="rect">
          <a:avLst/>
        </a:prstGeom>
      </xdr:spPr>
    </xdr:pic>
    <xdr:clientData/>
  </xdr:oneCellAnchor>
  <xdr:oneCellAnchor>
    <xdr:from>
      <xdr:col>16</xdr:col>
      <xdr:colOff>381000</xdr:colOff>
      <xdr:row>38</xdr:row>
      <xdr:rowOff>115276</xdr:rowOff>
    </xdr:from>
    <xdr:ext cx="734927" cy="702407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907500" y="8935426"/>
          <a:ext cx="734927" cy="702407"/>
        </a:xfrm>
        <a:prstGeom prst="rect">
          <a:avLst/>
        </a:prstGeom>
      </xdr:spPr>
    </xdr:pic>
    <xdr:clientData/>
  </xdr:oneCellAnchor>
  <xdr:twoCellAnchor>
    <xdr:from>
      <xdr:col>14</xdr:col>
      <xdr:colOff>350520</xdr:colOff>
      <xdr:row>46</xdr:row>
      <xdr:rowOff>114296</xdr:rowOff>
    </xdr:from>
    <xdr:to>
      <xdr:col>16</xdr:col>
      <xdr:colOff>68580</xdr:colOff>
      <xdr:row>54</xdr:row>
      <xdr:rowOff>121916</xdr:rowOff>
    </xdr:to>
    <xdr:grpSp>
      <xdr:nvGrpSpPr>
        <xdr:cNvPr id="17" name="Group 138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pSpPr/>
      </xdr:nvGrpSpPr>
      <xdr:grpSpPr>
        <a:xfrm>
          <a:off x="10157460" y="8336276"/>
          <a:ext cx="1150620" cy="1287780"/>
          <a:chOff x="7014007" y="5608951"/>
          <a:chExt cx="1098541" cy="1209477"/>
        </a:xfrm>
      </xdr:grpSpPr>
      <xdr:pic>
        <xdr:nvPicPr>
          <xdr:cNvPr id="18" name="Picture 128" descr="A picture containing outdoor, compass, device, day&#10;&#10;Description automatically generated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14007" y="5608951"/>
            <a:ext cx="1098541" cy="1098541"/>
          </a:xfrm>
          <a:prstGeom prst="rect">
            <a:avLst/>
          </a:prstGeom>
        </xdr:spPr>
      </xdr:pic>
      <xdr:sp macro="" textlink="">
        <xdr:nvSpPr>
          <xdr:cNvPr id="19" name="Freeform: Shape 134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/>
        </xdr:nvSpPr>
        <xdr:spPr>
          <a:xfrm>
            <a:off x="7400669" y="6195430"/>
            <a:ext cx="334108" cy="622998"/>
          </a:xfrm>
          <a:custGeom>
            <a:avLst/>
            <a:gdLst>
              <a:gd name="connsiteX0" fmla="*/ 163286 w 334108"/>
              <a:gd name="connsiteY0" fmla="*/ 0 h 622998"/>
              <a:gd name="connsiteX1" fmla="*/ 0 w 334108"/>
              <a:gd name="connsiteY1" fmla="*/ 622998 h 622998"/>
              <a:gd name="connsiteX2" fmla="*/ 334108 w 334108"/>
              <a:gd name="connsiteY2" fmla="*/ 622998 h 622998"/>
              <a:gd name="connsiteX3" fmla="*/ 163286 w 334108"/>
              <a:gd name="connsiteY3" fmla="*/ 0 h 6229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34108" h="622998">
                <a:moveTo>
                  <a:pt x="163286" y="0"/>
                </a:moveTo>
                <a:lnTo>
                  <a:pt x="0" y="622998"/>
                </a:lnTo>
                <a:lnTo>
                  <a:pt x="334108" y="622998"/>
                </a:lnTo>
                <a:lnTo>
                  <a:pt x="163286" y="0"/>
                </a:lnTo>
                <a:close/>
              </a:path>
            </a:pathLst>
          </a:custGeom>
          <a:solidFill>
            <a:sysClr val="window" lastClr="FFFFFF">
              <a:alpha val="75000"/>
            </a:sysClr>
          </a:solidFill>
          <a:ln w="12700" cap="flat" cmpd="sng" algn="ctr">
            <a:solidFill>
              <a:sysClr val="window" lastClr="FFFFFF"/>
            </a:solidFill>
            <a:prstDash val="dash"/>
            <a:miter lim="800000"/>
          </a:ln>
          <a:effectLst/>
        </xdr:spPr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a-DK" sz="1800" b="0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16</xdr:col>
      <xdr:colOff>647700</xdr:colOff>
      <xdr:row>48</xdr:row>
      <xdr:rowOff>137160</xdr:rowOff>
    </xdr:from>
    <xdr:to>
      <xdr:col>17</xdr:col>
      <xdr:colOff>404335</xdr:colOff>
      <xdr:row>53</xdr:row>
      <xdr:rowOff>151003</xdr:rowOff>
    </xdr:to>
    <xdr:grpSp>
      <xdr:nvGrpSpPr>
        <xdr:cNvPr id="20" name="Group 8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/>
      </xdr:nvGrpSpPr>
      <xdr:grpSpPr>
        <a:xfrm>
          <a:off x="11887200" y="8679180"/>
          <a:ext cx="472915" cy="813943"/>
          <a:chOff x="4800044" y="5664709"/>
          <a:chExt cx="472915" cy="813943"/>
        </a:xfrm>
      </xdr:grpSpPr>
      <xdr:grpSp>
        <xdr:nvGrpSpPr>
          <xdr:cNvPr id="21" name="Group 56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GrpSpPr/>
        </xdr:nvGrpSpPr>
        <xdr:grpSpPr>
          <a:xfrm rot="7552168">
            <a:off x="4629530" y="5835223"/>
            <a:ext cx="813943" cy="472915"/>
            <a:chOff x="6329051" y="3082144"/>
            <a:chExt cx="813943" cy="472915"/>
          </a:xfrm>
        </xdr:grpSpPr>
        <xdr:sp macro="" textlink="">
          <xdr:nvSpPr>
            <xdr:cNvPr id="23" name="Rectangle: Rounded Corners 25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SpPr/>
          </xdr:nvSpPr>
          <xdr:spPr>
            <a:xfrm rot="3286197">
              <a:off x="6731435" y="3129757"/>
              <a:ext cx="224632" cy="598487"/>
            </a:xfrm>
            <a:custGeom>
              <a:avLst/>
              <a:gdLst>
                <a:gd name="connsiteX0" fmla="*/ 0 w 222250"/>
                <a:gd name="connsiteY0" fmla="*/ 37042 h 431800"/>
                <a:gd name="connsiteX1" fmla="*/ 37042 w 222250"/>
                <a:gd name="connsiteY1" fmla="*/ 0 h 431800"/>
                <a:gd name="connsiteX2" fmla="*/ 185208 w 222250"/>
                <a:gd name="connsiteY2" fmla="*/ 0 h 431800"/>
                <a:gd name="connsiteX3" fmla="*/ 222250 w 222250"/>
                <a:gd name="connsiteY3" fmla="*/ 37042 h 431800"/>
                <a:gd name="connsiteX4" fmla="*/ 222250 w 222250"/>
                <a:gd name="connsiteY4" fmla="*/ 394758 h 431800"/>
                <a:gd name="connsiteX5" fmla="*/ 185208 w 222250"/>
                <a:gd name="connsiteY5" fmla="*/ 431800 h 431800"/>
                <a:gd name="connsiteX6" fmla="*/ 37042 w 222250"/>
                <a:gd name="connsiteY6" fmla="*/ 431800 h 431800"/>
                <a:gd name="connsiteX7" fmla="*/ 0 w 222250"/>
                <a:gd name="connsiteY7" fmla="*/ 394758 h 431800"/>
                <a:gd name="connsiteX8" fmla="*/ 0 w 222250"/>
                <a:gd name="connsiteY8" fmla="*/ 37042 h 431800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185208 w 222250"/>
                <a:gd name="connsiteY2" fmla="*/ 107156 h 538956"/>
                <a:gd name="connsiteX3" fmla="*/ 222250 w 222250"/>
                <a:gd name="connsiteY3" fmla="*/ 144198 h 538956"/>
                <a:gd name="connsiteX4" fmla="*/ 222250 w 222250"/>
                <a:gd name="connsiteY4" fmla="*/ 501914 h 538956"/>
                <a:gd name="connsiteX5" fmla="*/ 185208 w 222250"/>
                <a:gd name="connsiteY5" fmla="*/ 538956 h 538956"/>
                <a:gd name="connsiteX6" fmla="*/ 37042 w 222250"/>
                <a:gd name="connsiteY6" fmla="*/ 538956 h 538956"/>
                <a:gd name="connsiteX7" fmla="*/ 0 w 222250"/>
                <a:gd name="connsiteY7" fmla="*/ 501914 h 538956"/>
                <a:gd name="connsiteX8" fmla="*/ 0 w 222250"/>
                <a:gd name="connsiteY8" fmla="*/ 144198 h 538956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222250 w 222250"/>
                <a:gd name="connsiteY2" fmla="*/ 144198 h 538956"/>
                <a:gd name="connsiteX3" fmla="*/ 222250 w 222250"/>
                <a:gd name="connsiteY3" fmla="*/ 501914 h 538956"/>
                <a:gd name="connsiteX4" fmla="*/ 185208 w 222250"/>
                <a:gd name="connsiteY4" fmla="*/ 538956 h 538956"/>
                <a:gd name="connsiteX5" fmla="*/ 37042 w 222250"/>
                <a:gd name="connsiteY5" fmla="*/ 538956 h 538956"/>
                <a:gd name="connsiteX6" fmla="*/ 0 w 222250"/>
                <a:gd name="connsiteY6" fmla="*/ 501914 h 538956"/>
                <a:gd name="connsiteX7" fmla="*/ 0 w 222250"/>
                <a:gd name="connsiteY7" fmla="*/ 144198 h 538956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0 w 224632"/>
                <a:gd name="connsiteY6" fmla="*/ 561445 h 598487"/>
                <a:gd name="connsiteX7" fmla="*/ 0 w 224632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2382 w 224632"/>
                <a:gd name="connsiteY6" fmla="*/ 487626 h 598487"/>
                <a:gd name="connsiteX7" fmla="*/ 0 w 224632"/>
                <a:gd name="connsiteY7" fmla="*/ 203729 h 5984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24632" h="598487">
                  <a:moveTo>
                    <a:pt x="0" y="203729"/>
                  </a:moveTo>
                  <a:cubicBezTo>
                    <a:pt x="0" y="183271"/>
                    <a:pt x="57066" y="0"/>
                    <a:pt x="108480" y="0"/>
                  </a:cubicBezTo>
                  <a:cubicBezTo>
                    <a:pt x="166954" y="0"/>
                    <a:pt x="204479" y="120077"/>
                    <a:pt x="222250" y="203729"/>
                  </a:cubicBezTo>
                  <a:lnTo>
                    <a:pt x="224632" y="499533"/>
                  </a:lnTo>
                  <a:cubicBezTo>
                    <a:pt x="224632" y="519991"/>
                    <a:pt x="205666" y="598487"/>
                    <a:pt x="185208" y="598487"/>
                  </a:cubicBezTo>
                  <a:lnTo>
                    <a:pt x="37042" y="598487"/>
                  </a:lnTo>
                  <a:cubicBezTo>
                    <a:pt x="16584" y="598487"/>
                    <a:pt x="2382" y="508084"/>
                    <a:pt x="2382" y="487626"/>
                  </a:cubicBezTo>
                  <a:lnTo>
                    <a:pt x="0" y="203729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24" name="Arc 58">
              <a:extLst>
                <a:ext uri="{FF2B5EF4-FFF2-40B4-BE49-F238E27FC236}">
                  <a16:creationId xmlns:a16="http://schemas.microsoft.com/office/drawing/2014/main" id="{00000000-0008-0000-0400-000018000000}"/>
                </a:ext>
              </a:extLst>
            </xdr:cNvPr>
            <xdr:cNvSpPr/>
          </xdr:nvSpPr>
          <xdr:spPr>
            <a:xfrm rot="1230908">
              <a:off x="6532863" y="3082144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25" name="Arc 59">
              <a:extLst>
                <a:ext uri="{FF2B5EF4-FFF2-40B4-BE49-F238E27FC236}">
                  <a16:creationId xmlns:a16="http://schemas.microsoft.com/office/drawing/2014/main" id="{00000000-0008-0000-0400-000019000000}"/>
                </a:ext>
              </a:extLst>
            </xdr:cNvPr>
            <xdr:cNvSpPr/>
          </xdr:nvSpPr>
          <xdr:spPr>
            <a:xfrm rot="1230908">
              <a:off x="6329051" y="3241890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</xdr:grpSp>
      <xdr:sp macro="" textlink="">
        <xdr:nvSpPr>
          <xdr:cNvPr id="22" name="Arrow: Right 64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/>
        </xdr:nvSpPr>
        <xdr:spPr>
          <a:xfrm rot="5400000">
            <a:off x="5009599" y="5708437"/>
            <a:ext cx="294688" cy="215444"/>
          </a:xfrm>
          <a:prstGeom prst="rightArrow">
            <a:avLst/>
          </a:prstGeom>
          <a:noFill/>
          <a:ln w="19050">
            <a:solidFill>
              <a:schemeClr val="bg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  <xdr:twoCellAnchor>
    <xdr:from>
      <xdr:col>17</xdr:col>
      <xdr:colOff>525780</xdr:colOff>
      <xdr:row>48</xdr:row>
      <xdr:rowOff>152400</xdr:rowOff>
    </xdr:from>
    <xdr:to>
      <xdr:col>18</xdr:col>
      <xdr:colOff>412905</xdr:colOff>
      <xdr:row>53</xdr:row>
      <xdr:rowOff>12416</xdr:rowOff>
    </xdr:to>
    <xdr:grpSp>
      <xdr:nvGrpSpPr>
        <xdr:cNvPr id="27" name="Group 84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/>
      </xdr:nvGrpSpPr>
      <xdr:grpSpPr>
        <a:xfrm>
          <a:off x="12481560" y="8694420"/>
          <a:ext cx="603405" cy="660116"/>
          <a:chOff x="5522381" y="5668815"/>
          <a:chExt cx="603405" cy="660116"/>
        </a:xfrm>
      </xdr:grpSpPr>
      <xdr:grpSp>
        <xdr:nvGrpSpPr>
          <xdr:cNvPr id="28" name="Group 60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GrpSpPr/>
        </xdr:nvGrpSpPr>
        <xdr:grpSpPr>
          <a:xfrm rot="7526919">
            <a:off x="5509406" y="5712551"/>
            <a:ext cx="629355" cy="603405"/>
            <a:chOff x="6575722" y="3377278"/>
            <a:chExt cx="629355" cy="603405"/>
          </a:xfrm>
        </xdr:grpSpPr>
        <xdr:sp macro="" textlink="">
          <xdr:nvSpPr>
            <xdr:cNvPr id="30" name="Rectangle: Rounded Corners 25">
              <a:extLst>
                <a:ext uri="{FF2B5EF4-FFF2-40B4-BE49-F238E27FC236}">
                  <a16:creationId xmlns:a16="http://schemas.microsoft.com/office/drawing/2014/main" id="{00000000-0008-0000-0400-00001E000000}"/>
                </a:ext>
              </a:extLst>
            </xdr:cNvPr>
            <xdr:cNvSpPr/>
          </xdr:nvSpPr>
          <xdr:spPr>
            <a:xfrm rot="3286197">
              <a:off x="6762650" y="3190350"/>
              <a:ext cx="224632" cy="598487"/>
            </a:xfrm>
            <a:custGeom>
              <a:avLst/>
              <a:gdLst>
                <a:gd name="connsiteX0" fmla="*/ 0 w 222250"/>
                <a:gd name="connsiteY0" fmla="*/ 37042 h 431800"/>
                <a:gd name="connsiteX1" fmla="*/ 37042 w 222250"/>
                <a:gd name="connsiteY1" fmla="*/ 0 h 431800"/>
                <a:gd name="connsiteX2" fmla="*/ 185208 w 222250"/>
                <a:gd name="connsiteY2" fmla="*/ 0 h 431800"/>
                <a:gd name="connsiteX3" fmla="*/ 222250 w 222250"/>
                <a:gd name="connsiteY3" fmla="*/ 37042 h 431800"/>
                <a:gd name="connsiteX4" fmla="*/ 222250 w 222250"/>
                <a:gd name="connsiteY4" fmla="*/ 394758 h 431800"/>
                <a:gd name="connsiteX5" fmla="*/ 185208 w 222250"/>
                <a:gd name="connsiteY5" fmla="*/ 431800 h 431800"/>
                <a:gd name="connsiteX6" fmla="*/ 37042 w 222250"/>
                <a:gd name="connsiteY6" fmla="*/ 431800 h 431800"/>
                <a:gd name="connsiteX7" fmla="*/ 0 w 222250"/>
                <a:gd name="connsiteY7" fmla="*/ 394758 h 431800"/>
                <a:gd name="connsiteX8" fmla="*/ 0 w 222250"/>
                <a:gd name="connsiteY8" fmla="*/ 37042 h 431800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185208 w 222250"/>
                <a:gd name="connsiteY2" fmla="*/ 107156 h 538956"/>
                <a:gd name="connsiteX3" fmla="*/ 222250 w 222250"/>
                <a:gd name="connsiteY3" fmla="*/ 144198 h 538956"/>
                <a:gd name="connsiteX4" fmla="*/ 222250 w 222250"/>
                <a:gd name="connsiteY4" fmla="*/ 501914 h 538956"/>
                <a:gd name="connsiteX5" fmla="*/ 185208 w 222250"/>
                <a:gd name="connsiteY5" fmla="*/ 538956 h 538956"/>
                <a:gd name="connsiteX6" fmla="*/ 37042 w 222250"/>
                <a:gd name="connsiteY6" fmla="*/ 538956 h 538956"/>
                <a:gd name="connsiteX7" fmla="*/ 0 w 222250"/>
                <a:gd name="connsiteY7" fmla="*/ 501914 h 538956"/>
                <a:gd name="connsiteX8" fmla="*/ 0 w 222250"/>
                <a:gd name="connsiteY8" fmla="*/ 144198 h 538956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222250 w 222250"/>
                <a:gd name="connsiteY2" fmla="*/ 144198 h 538956"/>
                <a:gd name="connsiteX3" fmla="*/ 222250 w 222250"/>
                <a:gd name="connsiteY3" fmla="*/ 501914 h 538956"/>
                <a:gd name="connsiteX4" fmla="*/ 185208 w 222250"/>
                <a:gd name="connsiteY4" fmla="*/ 538956 h 538956"/>
                <a:gd name="connsiteX5" fmla="*/ 37042 w 222250"/>
                <a:gd name="connsiteY5" fmla="*/ 538956 h 538956"/>
                <a:gd name="connsiteX6" fmla="*/ 0 w 222250"/>
                <a:gd name="connsiteY6" fmla="*/ 501914 h 538956"/>
                <a:gd name="connsiteX7" fmla="*/ 0 w 222250"/>
                <a:gd name="connsiteY7" fmla="*/ 144198 h 538956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0 w 224632"/>
                <a:gd name="connsiteY6" fmla="*/ 561445 h 598487"/>
                <a:gd name="connsiteX7" fmla="*/ 0 w 224632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2382 w 224632"/>
                <a:gd name="connsiteY6" fmla="*/ 487626 h 598487"/>
                <a:gd name="connsiteX7" fmla="*/ 0 w 224632"/>
                <a:gd name="connsiteY7" fmla="*/ 203729 h 5984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24632" h="598487">
                  <a:moveTo>
                    <a:pt x="0" y="203729"/>
                  </a:moveTo>
                  <a:cubicBezTo>
                    <a:pt x="0" y="183271"/>
                    <a:pt x="57066" y="0"/>
                    <a:pt x="108480" y="0"/>
                  </a:cubicBezTo>
                  <a:cubicBezTo>
                    <a:pt x="166954" y="0"/>
                    <a:pt x="204479" y="120077"/>
                    <a:pt x="222250" y="203729"/>
                  </a:cubicBezTo>
                  <a:lnTo>
                    <a:pt x="224632" y="499533"/>
                  </a:lnTo>
                  <a:cubicBezTo>
                    <a:pt x="224632" y="519991"/>
                    <a:pt x="205666" y="598487"/>
                    <a:pt x="185208" y="598487"/>
                  </a:cubicBezTo>
                  <a:lnTo>
                    <a:pt x="37042" y="598487"/>
                  </a:lnTo>
                  <a:cubicBezTo>
                    <a:pt x="16584" y="598487"/>
                    <a:pt x="2382" y="508084"/>
                    <a:pt x="2382" y="487626"/>
                  </a:cubicBezTo>
                  <a:lnTo>
                    <a:pt x="0" y="203729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31" name="Arc 62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 rot="15778229" flipV="1">
              <a:off x="6820834" y="3462399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32" name="Arc 63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/>
          </xdr:nvSpPr>
          <xdr:spPr>
            <a:xfrm rot="15778229" flipV="1">
              <a:off x="6609680" y="3596439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</xdr:grpSp>
      <xdr:sp macro="" textlink="">
        <xdr:nvSpPr>
          <xdr:cNvPr id="29" name="Arrow: Right 65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/>
        </xdr:nvSpPr>
        <xdr:spPr>
          <a:xfrm rot="5400000">
            <a:off x="5560230" y="5708437"/>
            <a:ext cx="294688" cy="215444"/>
          </a:xfrm>
          <a:prstGeom prst="rightArrow">
            <a:avLst/>
          </a:prstGeom>
          <a:noFill/>
          <a:ln w="19050">
            <a:solidFill>
              <a:schemeClr val="bg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142876</xdr:colOff>
      <xdr:row>3</xdr:row>
      <xdr:rowOff>11905</xdr:rowOff>
    </xdr:from>
    <xdr:to>
      <xdr:col>27</xdr:col>
      <xdr:colOff>47628</xdr:colOff>
      <xdr:row>10</xdr:row>
      <xdr:rowOff>357188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9126" y="809624"/>
          <a:ext cx="1726408" cy="1726408"/>
        </a:xfrm>
        <a:prstGeom prst="rect">
          <a:avLst/>
        </a:prstGeom>
      </xdr:spPr>
    </xdr:pic>
    <xdr:clientData/>
  </xdr:twoCellAnchor>
  <xdr:twoCellAnchor editAs="oneCell">
    <xdr:from>
      <xdr:col>30</xdr:col>
      <xdr:colOff>107157</xdr:colOff>
      <xdr:row>4</xdr:row>
      <xdr:rowOff>160456</xdr:rowOff>
    </xdr:from>
    <xdr:to>
      <xdr:col>30</xdr:col>
      <xdr:colOff>833864</xdr:colOff>
      <xdr:row>9</xdr:row>
      <xdr:rowOff>189704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48032" y="1160581"/>
          <a:ext cx="726707" cy="1005561"/>
        </a:xfrm>
        <a:prstGeom prst="rect">
          <a:avLst/>
        </a:prstGeom>
      </xdr:spPr>
    </xdr:pic>
    <xdr:clientData/>
  </xdr:twoCellAnchor>
  <xdr:twoCellAnchor editAs="oneCell">
    <xdr:from>
      <xdr:col>28</xdr:col>
      <xdr:colOff>297656</xdr:colOff>
      <xdr:row>4</xdr:row>
      <xdr:rowOff>154780</xdr:rowOff>
    </xdr:from>
    <xdr:to>
      <xdr:col>29</xdr:col>
      <xdr:colOff>425364</xdr:colOff>
      <xdr:row>9</xdr:row>
      <xdr:rowOff>182867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24094" y="1154905"/>
          <a:ext cx="734927" cy="1004400"/>
        </a:xfrm>
        <a:prstGeom prst="rect">
          <a:avLst/>
        </a:prstGeom>
      </xdr:spPr>
    </xdr:pic>
    <xdr:clientData/>
  </xdr:twoCellAnchor>
  <xdr:oneCellAnchor>
    <xdr:from>
      <xdr:col>24</xdr:col>
      <xdr:colOff>3653</xdr:colOff>
      <xdr:row>13</xdr:row>
      <xdr:rowOff>40172</xdr:rowOff>
    </xdr:from>
    <xdr:ext cx="2135479" cy="1638610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529903" y="3016735"/>
          <a:ext cx="2135479" cy="1638610"/>
        </a:xfrm>
        <a:prstGeom prst="rect">
          <a:avLst/>
        </a:prstGeom>
      </xdr:spPr>
    </xdr:pic>
    <xdr:clientData/>
  </xdr:oneCellAnchor>
  <xdr:oneCellAnchor>
    <xdr:from>
      <xdr:col>30</xdr:col>
      <xdr:colOff>95251</xdr:colOff>
      <xdr:row>14</xdr:row>
      <xdr:rowOff>144305</xdr:rowOff>
    </xdr:from>
    <xdr:ext cx="726707" cy="990238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336126" y="3692368"/>
          <a:ext cx="726707" cy="990238"/>
        </a:xfrm>
        <a:prstGeom prst="rect">
          <a:avLst/>
        </a:prstGeom>
      </xdr:spPr>
    </xdr:pic>
    <xdr:clientData/>
  </xdr:oneCellAnchor>
  <xdr:oneCellAnchor>
    <xdr:from>
      <xdr:col>28</xdr:col>
      <xdr:colOff>381000</xdr:colOff>
      <xdr:row>14</xdr:row>
      <xdr:rowOff>172241</xdr:rowOff>
    </xdr:from>
    <xdr:ext cx="734927" cy="969478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407438" y="3720304"/>
          <a:ext cx="734927" cy="969478"/>
        </a:xfrm>
        <a:prstGeom prst="rect">
          <a:avLst/>
        </a:prstGeom>
      </xdr:spPr>
    </xdr:pic>
    <xdr:clientData/>
  </xdr:oneCellAnchor>
  <xdr:oneCellAnchor>
    <xdr:from>
      <xdr:col>24</xdr:col>
      <xdr:colOff>3654</xdr:colOff>
      <xdr:row>24</xdr:row>
      <xdr:rowOff>46981</xdr:rowOff>
    </xdr:from>
    <xdr:ext cx="2205646" cy="1679426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529904" y="5178575"/>
          <a:ext cx="2205646" cy="1679426"/>
        </a:xfrm>
        <a:prstGeom prst="rect">
          <a:avLst/>
        </a:prstGeom>
      </xdr:spPr>
    </xdr:pic>
    <xdr:clientData/>
  </xdr:oneCellAnchor>
  <xdr:oneCellAnchor>
    <xdr:from>
      <xdr:col>30</xdr:col>
      <xdr:colOff>95251</xdr:colOff>
      <xdr:row>26</xdr:row>
      <xdr:rowOff>61800</xdr:rowOff>
    </xdr:from>
    <xdr:ext cx="726707" cy="774247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14720" y="6276863"/>
          <a:ext cx="726707" cy="774247"/>
        </a:xfrm>
        <a:prstGeom prst="rect">
          <a:avLst/>
        </a:prstGeom>
      </xdr:spPr>
    </xdr:pic>
    <xdr:clientData/>
  </xdr:oneCellAnchor>
  <xdr:oneCellAnchor>
    <xdr:from>
      <xdr:col>28</xdr:col>
      <xdr:colOff>381000</xdr:colOff>
      <xdr:row>26</xdr:row>
      <xdr:rowOff>82161</xdr:rowOff>
    </xdr:from>
    <xdr:ext cx="734927" cy="768638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86031" y="6297224"/>
          <a:ext cx="734927" cy="768638"/>
        </a:xfrm>
        <a:prstGeom prst="rect">
          <a:avLst/>
        </a:prstGeom>
      </xdr:spPr>
    </xdr:pic>
    <xdr:clientData/>
  </xdr:oneCellAnchor>
  <xdr:oneCellAnchor>
    <xdr:from>
      <xdr:col>24</xdr:col>
      <xdr:colOff>206286</xdr:colOff>
      <xdr:row>35</xdr:row>
      <xdr:rowOff>46980</xdr:rowOff>
    </xdr:from>
    <xdr:ext cx="1770152" cy="1635185"/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732536" y="7345511"/>
          <a:ext cx="1770152" cy="1635185"/>
        </a:xfrm>
        <a:prstGeom prst="rect">
          <a:avLst/>
        </a:prstGeom>
      </xdr:spPr>
    </xdr:pic>
    <xdr:clientData/>
  </xdr:oneCellAnchor>
  <xdr:oneCellAnchor>
    <xdr:from>
      <xdr:col>30</xdr:col>
      <xdr:colOff>95251</xdr:colOff>
      <xdr:row>37</xdr:row>
      <xdr:rowOff>75477</xdr:rowOff>
    </xdr:from>
    <xdr:ext cx="726707" cy="74689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14720" y="8767040"/>
          <a:ext cx="726707" cy="746893"/>
        </a:xfrm>
        <a:prstGeom prst="rect">
          <a:avLst/>
        </a:prstGeom>
      </xdr:spPr>
    </xdr:pic>
    <xdr:clientData/>
  </xdr:oneCellAnchor>
  <xdr:oneCellAnchor>
    <xdr:from>
      <xdr:col>28</xdr:col>
      <xdr:colOff>381000</xdr:colOff>
      <xdr:row>37</xdr:row>
      <xdr:rowOff>115276</xdr:rowOff>
    </xdr:from>
    <xdr:ext cx="734927" cy="702407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86031" y="8806839"/>
          <a:ext cx="734927" cy="702407"/>
        </a:xfrm>
        <a:prstGeom prst="rect">
          <a:avLst/>
        </a:prstGeom>
      </xdr:spPr>
    </xdr:pic>
    <xdr:clientData/>
  </xdr:oneCellAnchor>
  <xdr:twoCellAnchor>
    <xdr:from>
      <xdr:col>24</xdr:col>
      <xdr:colOff>219075</xdr:colOff>
      <xdr:row>44</xdr:row>
      <xdr:rowOff>180975</xdr:rowOff>
    </xdr:from>
    <xdr:to>
      <xdr:col>27</xdr:col>
      <xdr:colOff>159243</xdr:colOff>
      <xdr:row>55</xdr:row>
      <xdr:rowOff>138884</xdr:rowOff>
    </xdr:to>
    <xdr:grpSp>
      <xdr:nvGrpSpPr>
        <xdr:cNvPr id="17" name="Group 138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pSpPr/>
      </xdr:nvGrpSpPr>
      <xdr:grpSpPr>
        <a:xfrm>
          <a:off x="20307300" y="8810625"/>
          <a:ext cx="1826118" cy="1986734"/>
          <a:chOff x="7014007" y="5623265"/>
          <a:chExt cx="1098541" cy="1195163"/>
        </a:xfrm>
      </xdr:grpSpPr>
      <xdr:pic>
        <xdr:nvPicPr>
          <xdr:cNvPr id="18" name="Picture 128" descr="A picture containing outdoor, compass, device, day&#10;&#10;Description automatically generated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14007" y="5623265"/>
            <a:ext cx="1098541" cy="1098541"/>
          </a:xfrm>
          <a:prstGeom prst="rect">
            <a:avLst/>
          </a:prstGeom>
        </xdr:spPr>
      </xdr:pic>
      <xdr:sp macro="" textlink="">
        <xdr:nvSpPr>
          <xdr:cNvPr id="25" name="Freeform: Shape 134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/>
        </xdr:nvSpPr>
        <xdr:spPr>
          <a:xfrm>
            <a:off x="7400669" y="6195430"/>
            <a:ext cx="334108" cy="622998"/>
          </a:xfrm>
          <a:custGeom>
            <a:avLst/>
            <a:gdLst>
              <a:gd name="connsiteX0" fmla="*/ 163286 w 334108"/>
              <a:gd name="connsiteY0" fmla="*/ 0 h 622998"/>
              <a:gd name="connsiteX1" fmla="*/ 0 w 334108"/>
              <a:gd name="connsiteY1" fmla="*/ 622998 h 622998"/>
              <a:gd name="connsiteX2" fmla="*/ 334108 w 334108"/>
              <a:gd name="connsiteY2" fmla="*/ 622998 h 622998"/>
              <a:gd name="connsiteX3" fmla="*/ 163286 w 334108"/>
              <a:gd name="connsiteY3" fmla="*/ 0 h 6229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34108" h="622998">
                <a:moveTo>
                  <a:pt x="163286" y="0"/>
                </a:moveTo>
                <a:lnTo>
                  <a:pt x="0" y="622998"/>
                </a:lnTo>
                <a:lnTo>
                  <a:pt x="334108" y="622998"/>
                </a:lnTo>
                <a:lnTo>
                  <a:pt x="163286" y="0"/>
                </a:lnTo>
                <a:close/>
              </a:path>
            </a:pathLst>
          </a:custGeom>
          <a:solidFill>
            <a:schemeClr val="bg1">
              <a:alpha val="75000"/>
            </a:schemeClr>
          </a:solidFill>
          <a:ln>
            <a:solidFill>
              <a:schemeClr val="bg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  <xdr:twoCellAnchor>
    <xdr:from>
      <xdr:col>30</xdr:col>
      <xdr:colOff>0</xdr:colOff>
      <xdr:row>48</xdr:row>
      <xdr:rowOff>133350</xdr:rowOff>
    </xdr:from>
    <xdr:to>
      <xdr:col>30</xdr:col>
      <xdr:colOff>603405</xdr:colOff>
      <xdr:row>52</xdr:row>
      <xdr:rowOff>60041</xdr:rowOff>
    </xdr:to>
    <xdr:grpSp>
      <xdr:nvGrpSpPr>
        <xdr:cNvPr id="22" name="Group 84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pSpPr/>
      </xdr:nvGrpSpPr>
      <xdr:grpSpPr>
        <a:xfrm>
          <a:off x="23412450" y="9515475"/>
          <a:ext cx="603405" cy="660116"/>
          <a:chOff x="5522381" y="5668815"/>
          <a:chExt cx="603405" cy="660116"/>
        </a:xfrm>
      </xdr:grpSpPr>
      <xdr:grpSp>
        <xdr:nvGrpSpPr>
          <xdr:cNvPr id="26" name="Group 60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GrpSpPr/>
        </xdr:nvGrpSpPr>
        <xdr:grpSpPr>
          <a:xfrm rot="7526919">
            <a:off x="5509406" y="5712551"/>
            <a:ext cx="629355" cy="603405"/>
            <a:chOff x="6575722" y="3377278"/>
            <a:chExt cx="629355" cy="603405"/>
          </a:xfrm>
        </xdr:grpSpPr>
        <xdr:sp macro="" textlink="">
          <xdr:nvSpPr>
            <xdr:cNvPr id="28" name="Rectangle: Rounded Corners 25">
              <a:extLst>
                <a:ext uri="{FF2B5EF4-FFF2-40B4-BE49-F238E27FC236}">
                  <a16:creationId xmlns:a16="http://schemas.microsoft.com/office/drawing/2014/main" id="{00000000-0008-0000-0500-00001C000000}"/>
                </a:ext>
              </a:extLst>
            </xdr:cNvPr>
            <xdr:cNvSpPr/>
          </xdr:nvSpPr>
          <xdr:spPr>
            <a:xfrm rot="3286197">
              <a:off x="6762650" y="3190350"/>
              <a:ext cx="224632" cy="598487"/>
            </a:xfrm>
            <a:custGeom>
              <a:avLst/>
              <a:gdLst>
                <a:gd name="connsiteX0" fmla="*/ 0 w 222250"/>
                <a:gd name="connsiteY0" fmla="*/ 37042 h 431800"/>
                <a:gd name="connsiteX1" fmla="*/ 37042 w 222250"/>
                <a:gd name="connsiteY1" fmla="*/ 0 h 431800"/>
                <a:gd name="connsiteX2" fmla="*/ 185208 w 222250"/>
                <a:gd name="connsiteY2" fmla="*/ 0 h 431800"/>
                <a:gd name="connsiteX3" fmla="*/ 222250 w 222250"/>
                <a:gd name="connsiteY3" fmla="*/ 37042 h 431800"/>
                <a:gd name="connsiteX4" fmla="*/ 222250 w 222250"/>
                <a:gd name="connsiteY4" fmla="*/ 394758 h 431800"/>
                <a:gd name="connsiteX5" fmla="*/ 185208 w 222250"/>
                <a:gd name="connsiteY5" fmla="*/ 431800 h 431800"/>
                <a:gd name="connsiteX6" fmla="*/ 37042 w 222250"/>
                <a:gd name="connsiteY6" fmla="*/ 431800 h 431800"/>
                <a:gd name="connsiteX7" fmla="*/ 0 w 222250"/>
                <a:gd name="connsiteY7" fmla="*/ 394758 h 431800"/>
                <a:gd name="connsiteX8" fmla="*/ 0 w 222250"/>
                <a:gd name="connsiteY8" fmla="*/ 37042 h 431800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185208 w 222250"/>
                <a:gd name="connsiteY2" fmla="*/ 107156 h 538956"/>
                <a:gd name="connsiteX3" fmla="*/ 222250 w 222250"/>
                <a:gd name="connsiteY3" fmla="*/ 144198 h 538956"/>
                <a:gd name="connsiteX4" fmla="*/ 222250 w 222250"/>
                <a:gd name="connsiteY4" fmla="*/ 501914 h 538956"/>
                <a:gd name="connsiteX5" fmla="*/ 185208 w 222250"/>
                <a:gd name="connsiteY5" fmla="*/ 538956 h 538956"/>
                <a:gd name="connsiteX6" fmla="*/ 37042 w 222250"/>
                <a:gd name="connsiteY6" fmla="*/ 538956 h 538956"/>
                <a:gd name="connsiteX7" fmla="*/ 0 w 222250"/>
                <a:gd name="connsiteY7" fmla="*/ 501914 h 538956"/>
                <a:gd name="connsiteX8" fmla="*/ 0 w 222250"/>
                <a:gd name="connsiteY8" fmla="*/ 144198 h 538956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222250 w 222250"/>
                <a:gd name="connsiteY2" fmla="*/ 144198 h 538956"/>
                <a:gd name="connsiteX3" fmla="*/ 222250 w 222250"/>
                <a:gd name="connsiteY3" fmla="*/ 501914 h 538956"/>
                <a:gd name="connsiteX4" fmla="*/ 185208 w 222250"/>
                <a:gd name="connsiteY4" fmla="*/ 538956 h 538956"/>
                <a:gd name="connsiteX5" fmla="*/ 37042 w 222250"/>
                <a:gd name="connsiteY5" fmla="*/ 538956 h 538956"/>
                <a:gd name="connsiteX6" fmla="*/ 0 w 222250"/>
                <a:gd name="connsiteY6" fmla="*/ 501914 h 538956"/>
                <a:gd name="connsiteX7" fmla="*/ 0 w 222250"/>
                <a:gd name="connsiteY7" fmla="*/ 144198 h 538956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0 w 224632"/>
                <a:gd name="connsiteY6" fmla="*/ 561445 h 598487"/>
                <a:gd name="connsiteX7" fmla="*/ 0 w 224632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2382 w 224632"/>
                <a:gd name="connsiteY6" fmla="*/ 487626 h 598487"/>
                <a:gd name="connsiteX7" fmla="*/ 0 w 224632"/>
                <a:gd name="connsiteY7" fmla="*/ 203729 h 5984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24632" h="598487">
                  <a:moveTo>
                    <a:pt x="0" y="203729"/>
                  </a:moveTo>
                  <a:cubicBezTo>
                    <a:pt x="0" y="183271"/>
                    <a:pt x="57066" y="0"/>
                    <a:pt x="108480" y="0"/>
                  </a:cubicBezTo>
                  <a:cubicBezTo>
                    <a:pt x="166954" y="0"/>
                    <a:pt x="204479" y="120077"/>
                    <a:pt x="222250" y="203729"/>
                  </a:cubicBezTo>
                  <a:lnTo>
                    <a:pt x="224632" y="499533"/>
                  </a:lnTo>
                  <a:cubicBezTo>
                    <a:pt x="224632" y="519991"/>
                    <a:pt x="205666" y="598487"/>
                    <a:pt x="185208" y="598487"/>
                  </a:cubicBezTo>
                  <a:lnTo>
                    <a:pt x="37042" y="598487"/>
                  </a:lnTo>
                  <a:cubicBezTo>
                    <a:pt x="16584" y="598487"/>
                    <a:pt x="2382" y="508084"/>
                    <a:pt x="2382" y="487626"/>
                  </a:cubicBezTo>
                  <a:lnTo>
                    <a:pt x="0" y="203729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29" name="Arc 62">
              <a:extLst>
                <a:ext uri="{FF2B5EF4-FFF2-40B4-BE49-F238E27FC236}">
                  <a16:creationId xmlns:a16="http://schemas.microsoft.com/office/drawing/2014/main" id="{00000000-0008-0000-0500-00001D000000}"/>
                </a:ext>
              </a:extLst>
            </xdr:cNvPr>
            <xdr:cNvSpPr/>
          </xdr:nvSpPr>
          <xdr:spPr>
            <a:xfrm rot="15778229" flipV="1">
              <a:off x="6820834" y="3462399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30" name="Arc 63">
              <a:extLst>
                <a:ext uri="{FF2B5EF4-FFF2-40B4-BE49-F238E27FC236}">
                  <a16:creationId xmlns:a16="http://schemas.microsoft.com/office/drawing/2014/main" id="{00000000-0008-0000-0500-00001E000000}"/>
                </a:ext>
              </a:extLst>
            </xdr:cNvPr>
            <xdr:cNvSpPr/>
          </xdr:nvSpPr>
          <xdr:spPr>
            <a:xfrm rot="15778229" flipV="1">
              <a:off x="6609680" y="3596439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</xdr:grpSp>
      <xdr:sp macro="" textlink="">
        <xdr:nvSpPr>
          <xdr:cNvPr id="27" name="Arrow: Right 65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SpPr/>
        </xdr:nvSpPr>
        <xdr:spPr>
          <a:xfrm rot="5400000">
            <a:off x="5560230" y="5708437"/>
            <a:ext cx="294688" cy="215444"/>
          </a:xfrm>
          <a:prstGeom prst="rightArrow">
            <a:avLst/>
          </a:prstGeom>
          <a:noFill/>
          <a:ln w="19050">
            <a:solidFill>
              <a:schemeClr val="bg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  <xdr:twoCellAnchor>
    <xdr:from>
      <xdr:col>28</xdr:col>
      <xdr:colOff>533400</xdr:colOff>
      <xdr:row>48</xdr:row>
      <xdr:rowOff>133350</xdr:rowOff>
    </xdr:from>
    <xdr:to>
      <xdr:col>29</xdr:col>
      <xdr:colOff>377665</xdr:colOff>
      <xdr:row>53</xdr:row>
      <xdr:rowOff>32893</xdr:rowOff>
    </xdr:to>
    <xdr:grpSp>
      <xdr:nvGrpSpPr>
        <xdr:cNvPr id="31" name="Group 83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GrpSpPr/>
      </xdr:nvGrpSpPr>
      <xdr:grpSpPr>
        <a:xfrm>
          <a:off x="22688550" y="9515475"/>
          <a:ext cx="472915" cy="813943"/>
          <a:chOff x="4800044" y="5664709"/>
          <a:chExt cx="472915" cy="813943"/>
        </a:xfrm>
      </xdr:grpSpPr>
      <xdr:grpSp>
        <xdr:nvGrpSpPr>
          <xdr:cNvPr id="32" name="Group 56">
            <a:extLst>
              <a:ext uri="{FF2B5EF4-FFF2-40B4-BE49-F238E27FC236}">
                <a16:creationId xmlns:a16="http://schemas.microsoft.com/office/drawing/2014/main" id="{00000000-0008-0000-0500-000020000000}"/>
              </a:ext>
            </a:extLst>
          </xdr:cNvPr>
          <xdr:cNvGrpSpPr/>
        </xdr:nvGrpSpPr>
        <xdr:grpSpPr>
          <a:xfrm rot="7552168">
            <a:off x="4629530" y="5835223"/>
            <a:ext cx="813943" cy="472915"/>
            <a:chOff x="6329051" y="3082144"/>
            <a:chExt cx="813943" cy="472915"/>
          </a:xfrm>
        </xdr:grpSpPr>
        <xdr:sp macro="" textlink="">
          <xdr:nvSpPr>
            <xdr:cNvPr id="34" name="Rectangle: Rounded Corners 25">
              <a:extLst>
                <a:ext uri="{FF2B5EF4-FFF2-40B4-BE49-F238E27FC236}">
                  <a16:creationId xmlns:a16="http://schemas.microsoft.com/office/drawing/2014/main" id="{00000000-0008-0000-0500-000022000000}"/>
                </a:ext>
              </a:extLst>
            </xdr:cNvPr>
            <xdr:cNvSpPr/>
          </xdr:nvSpPr>
          <xdr:spPr>
            <a:xfrm rot="3286197">
              <a:off x="6731435" y="3129757"/>
              <a:ext cx="224632" cy="598487"/>
            </a:xfrm>
            <a:custGeom>
              <a:avLst/>
              <a:gdLst>
                <a:gd name="connsiteX0" fmla="*/ 0 w 222250"/>
                <a:gd name="connsiteY0" fmla="*/ 37042 h 431800"/>
                <a:gd name="connsiteX1" fmla="*/ 37042 w 222250"/>
                <a:gd name="connsiteY1" fmla="*/ 0 h 431800"/>
                <a:gd name="connsiteX2" fmla="*/ 185208 w 222250"/>
                <a:gd name="connsiteY2" fmla="*/ 0 h 431800"/>
                <a:gd name="connsiteX3" fmla="*/ 222250 w 222250"/>
                <a:gd name="connsiteY3" fmla="*/ 37042 h 431800"/>
                <a:gd name="connsiteX4" fmla="*/ 222250 w 222250"/>
                <a:gd name="connsiteY4" fmla="*/ 394758 h 431800"/>
                <a:gd name="connsiteX5" fmla="*/ 185208 w 222250"/>
                <a:gd name="connsiteY5" fmla="*/ 431800 h 431800"/>
                <a:gd name="connsiteX6" fmla="*/ 37042 w 222250"/>
                <a:gd name="connsiteY6" fmla="*/ 431800 h 431800"/>
                <a:gd name="connsiteX7" fmla="*/ 0 w 222250"/>
                <a:gd name="connsiteY7" fmla="*/ 394758 h 431800"/>
                <a:gd name="connsiteX8" fmla="*/ 0 w 222250"/>
                <a:gd name="connsiteY8" fmla="*/ 37042 h 431800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185208 w 222250"/>
                <a:gd name="connsiteY2" fmla="*/ 107156 h 538956"/>
                <a:gd name="connsiteX3" fmla="*/ 222250 w 222250"/>
                <a:gd name="connsiteY3" fmla="*/ 144198 h 538956"/>
                <a:gd name="connsiteX4" fmla="*/ 222250 w 222250"/>
                <a:gd name="connsiteY4" fmla="*/ 501914 h 538956"/>
                <a:gd name="connsiteX5" fmla="*/ 185208 w 222250"/>
                <a:gd name="connsiteY5" fmla="*/ 538956 h 538956"/>
                <a:gd name="connsiteX6" fmla="*/ 37042 w 222250"/>
                <a:gd name="connsiteY6" fmla="*/ 538956 h 538956"/>
                <a:gd name="connsiteX7" fmla="*/ 0 w 222250"/>
                <a:gd name="connsiteY7" fmla="*/ 501914 h 538956"/>
                <a:gd name="connsiteX8" fmla="*/ 0 w 222250"/>
                <a:gd name="connsiteY8" fmla="*/ 144198 h 538956"/>
                <a:gd name="connsiteX0" fmla="*/ 0 w 222250"/>
                <a:gd name="connsiteY0" fmla="*/ 144198 h 538956"/>
                <a:gd name="connsiteX1" fmla="*/ 115624 w 222250"/>
                <a:gd name="connsiteY1" fmla="*/ 0 h 538956"/>
                <a:gd name="connsiteX2" fmla="*/ 222250 w 222250"/>
                <a:gd name="connsiteY2" fmla="*/ 144198 h 538956"/>
                <a:gd name="connsiteX3" fmla="*/ 222250 w 222250"/>
                <a:gd name="connsiteY3" fmla="*/ 501914 h 538956"/>
                <a:gd name="connsiteX4" fmla="*/ 185208 w 222250"/>
                <a:gd name="connsiteY4" fmla="*/ 538956 h 538956"/>
                <a:gd name="connsiteX5" fmla="*/ 37042 w 222250"/>
                <a:gd name="connsiteY5" fmla="*/ 538956 h 538956"/>
                <a:gd name="connsiteX6" fmla="*/ 0 w 222250"/>
                <a:gd name="connsiteY6" fmla="*/ 501914 h 538956"/>
                <a:gd name="connsiteX7" fmla="*/ 0 w 222250"/>
                <a:gd name="connsiteY7" fmla="*/ 144198 h 538956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2250"/>
                <a:gd name="connsiteY0" fmla="*/ 203729 h 598487"/>
                <a:gd name="connsiteX1" fmla="*/ 108480 w 222250"/>
                <a:gd name="connsiteY1" fmla="*/ 0 h 598487"/>
                <a:gd name="connsiteX2" fmla="*/ 222250 w 222250"/>
                <a:gd name="connsiteY2" fmla="*/ 203729 h 598487"/>
                <a:gd name="connsiteX3" fmla="*/ 222250 w 222250"/>
                <a:gd name="connsiteY3" fmla="*/ 561445 h 598487"/>
                <a:gd name="connsiteX4" fmla="*/ 185208 w 222250"/>
                <a:gd name="connsiteY4" fmla="*/ 598487 h 598487"/>
                <a:gd name="connsiteX5" fmla="*/ 37042 w 222250"/>
                <a:gd name="connsiteY5" fmla="*/ 598487 h 598487"/>
                <a:gd name="connsiteX6" fmla="*/ 0 w 222250"/>
                <a:gd name="connsiteY6" fmla="*/ 561445 h 598487"/>
                <a:gd name="connsiteX7" fmla="*/ 0 w 222250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0 w 224632"/>
                <a:gd name="connsiteY6" fmla="*/ 561445 h 598487"/>
                <a:gd name="connsiteX7" fmla="*/ 0 w 224632"/>
                <a:gd name="connsiteY7" fmla="*/ 203729 h 598487"/>
                <a:gd name="connsiteX0" fmla="*/ 0 w 224632"/>
                <a:gd name="connsiteY0" fmla="*/ 203729 h 598487"/>
                <a:gd name="connsiteX1" fmla="*/ 108480 w 224632"/>
                <a:gd name="connsiteY1" fmla="*/ 0 h 598487"/>
                <a:gd name="connsiteX2" fmla="*/ 222250 w 224632"/>
                <a:gd name="connsiteY2" fmla="*/ 203729 h 598487"/>
                <a:gd name="connsiteX3" fmla="*/ 224632 w 224632"/>
                <a:gd name="connsiteY3" fmla="*/ 499533 h 598487"/>
                <a:gd name="connsiteX4" fmla="*/ 185208 w 224632"/>
                <a:gd name="connsiteY4" fmla="*/ 598487 h 598487"/>
                <a:gd name="connsiteX5" fmla="*/ 37042 w 224632"/>
                <a:gd name="connsiteY5" fmla="*/ 598487 h 598487"/>
                <a:gd name="connsiteX6" fmla="*/ 2382 w 224632"/>
                <a:gd name="connsiteY6" fmla="*/ 487626 h 598487"/>
                <a:gd name="connsiteX7" fmla="*/ 0 w 224632"/>
                <a:gd name="connsiteY7" fmla="*/ 203729 h 5984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224632" h="598487">
                  <a:moveTo>
                    <a:pt x="0" y="203729"/>
                  </a:moveTo>
                  <a:cubicBezTo>
                    <a:pt x="0" y="183271"/>
                    <a:pt x="57066" y="0"/>
                    <a:pt x="108480" y="0"/>
                  </a:cubicBezTo>
                  <a:cubicBezTo>
                    <a:pt x="166954" y="0"/>
                    <a:pt x="204479" y="120077"/>
                    <a:pt x="222250" y="203729"/>
                  </a:cubicBezTo>
                  <a:lnTo>
                    <a:pt x="224632" y="499533"/>
                  </a:lnTo>
                  <a:cubicBezTo>
                    <a:pt x="224632" y="519991"/>
                    <a:pt x="205666" y="598487"/>
                    <a:pt x="185208" y="598487"/>
                  </a:cubicBezTo>
                  <a:lnTo>
                    <a:pt x="37042" y="598487"/>
                  </a:lnTo>
                  <a:cubicBezTo>
                    <a:pt x="16584" y="598487"/>
                    <a:pt x="2382" y="508084"/>
                    <a:pt x="2382" y="487626"/>
                  </a:cubicBezTo>
                  <a:lnTo>
                    <a:pt x="0" y="203729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35" name="Arc 58">
              <a:extLst>
                <a:ext uri="{FF2B5EF4-FFF2-40B4-BE49-F238E27FC236}">
                  <a16:creationId xmlns:a16="http://schemas.microsoft.com/office/drawing/2014/main" id="{00000000-0008-0000-0500-000023000000}"/>
                </a:ext>
              </a:extLst>
            </xdr:cNvPr>
            <xdr:cNvSpPr/>
          </xdr:nvSpPr>
          <xdr:spPr>
            <a:xfrm rot="1230908">
              <a:off x="6532863" y="3082144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sp macro="" textlink="">
          <xdr:nvSpPr>
            <xdr:cNvPr id="36" name="Arc 59">
              <a:extLst>
                <a:ext uri="{FF2B5EF4-FFF2-40B4-BE49-F238E27FC236}">
                  <a16:creationId xmlns:a16="http://schemas.microsoft.com/office/drawing/2014/main" id="{00000000-0008-0000-0500-000024000000}"/>
                </a:ext>
              </a:extLst>
            </xdr:cNvPr>
            <xdr:cNvSpPr/>
          </xdr:nvSpPr>
          <xdr:spPr>
            <a:xfrm rot="1230908">
              <a:off x="6329051" y="3241890"/>
              <a:ext cx="455318" cy="313169"/>
            </a:xfrm>
            <a:prstGeom prst="arc">
              <a:avLst/>
            </a:prstGeom>
            <a:ln w="38100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</xdr:grpSp>
      <xdr:sp macro="" textlink="">
        <xdr:nvSpPr>
          <xdr:cNvPr id="33" name="Arrow: Right 64">
            <a:extLst>
              <a:ext uri="{FF2B5EF4-FFF2-40B4-BE49-F238E27FC236}">
                <a16:creationId xmlns:a16="http://schemas.microsoft.com/office/drawing/2014/main" id="{00000000-0008-0000-0500-000021000000}"/>
              </a:ext>
            </a:extLst>
          </xdr:cNvPr>
          <xdr:cNvSpPr/>
        </xdr:nvSpPr>
        <xdr:spPr>
          <a:xfrm rot="5400000">
            <a:off x="5009599" y="5708437"/>
            <a:ext cx="294688" cy="215444"/>
          </a:xfrm>
          <a:prstGeom prst="rightArrow">
            <a:avLst/>
          </a:prstGeom>
          <a:noFill/>
          <a:ln w="19050">
            <a:solidFill>
              <a:schemeClr val="bg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da-DK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4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84DDD6"/>
      </a:accent1>
      <a:accent2>
        <a:srgbClr val="26A7AA"/>
      </a:accent2>
      <a:accent3>
        <a:srgbClr val="F1771B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432D3-7EFE-4BA2-9FBA-A08FA0B9853A}">
  <dimension ref="A1:AE56"/>
  <sheetViews>
    <sheetView tabSelected="1" topLeftCell="C1" zoomScale="80" zoomScaleNormal="80" workbookViewId="0">
      <selection activeCell="AG8" sqref="AG8"/>
    </sheetView>
  </sheetViews>
  <sheetFormatPr defaultColWidth="9.109375" defaultRowHeight="14.4" x14ac:dyDescent="0.3"/>
  <cols>
    <col min="1" max="1" width="4.88671875" style="1" customWidth="1"/>
    <col min="2" max="2" width="7.5546875" style="1" customWidth="1"/>
    <col min="3" max="3" width="29.5546875" style="1" customWidth="1"/>
    <col min="4" max="4" width="11" style="1" customWidth="1"/>
    <col min="5" max="5" width="10.44140625" style="1" customWidth="1"/>
    <col min="6" max="6" width="18.44140625" style="26" customWidth="1"/>
    <col min="7" max="7" width="8.5546875" style="1" bestFit="1" customWidth="1"/>
    <col min="8" max="8" width="8.44140625" style="1" bestFit="1" customWidth="1"/>
    <col min="9" max="9" width="7" style="1" customWidth="1"/>
    <col min="10" max="10" width="7.33203125" style="1" bestFit="1" customWidth="1"/>
    <col min="11" max="11" width="5.88671875" style="1" bestFit="1" customWidth="1"/>
    <col min="12" max="12" width="9.5546875" style="1" customWidth="1"/>
    <col min="13" max="13" width="9" style="1" customWidth="1"/>
    <col min="14" max="14" width="18.6640625" style="1" customWidth="1"/>
    <col min="15" max="15" width="47.33203125" style="1" customWidth="1"/>
    <col min="16" max="16" width="9.44140625" style="1" customWidth="1"/>
    <col min="17" max="17" width="9.109375" style="1"/>
    <col min="18" max="18" width="5.44140625" style="1" customWidth="1"/>
    <col min="19" max="19" width="25.88671875" style="1" bestFit="1" customWidth="1"/>
    <col min="20" max="20" width="8.88671875" style="1" bestFit="1" customWidth="1"/>
    <col min="21" max="21" width="8" style="1" bestFit="1" customWidth="1"/>
    <col min="22" max="22" width="8.88671875" style="1" bestFit="1" customWidth="1"/>
    <col min="23" max="23" width="11.109375" style="1" bestFit="1" customWidth="1"/>
    <col min="24" max="24" width="2.44140625" style="1" customWidth="1"/>
    <col min="25" max="27" width="9.109375" style="1"/>
    <col min="28" max="28" width="2.6640625" style="1" customWidth="1"/>
    <col min="29" max="30" width="9.109375" style="1"/>
    <col min="31" max="31" width="15.33203125" style="1" customWidth="1"/>
    <col min="32" max="16384" width="9.109375" style="1"/>
  </cols>
  <sheetData>
    <row r="1" spans="1:31" ht="30.6" customHeight="1" thickBot="1" x14ac:dyDescent="0.35">
      <c r="A1" s="209" t="s">
        <v>6</v>
      </c>
      <c r="B1" s="210"/>
      <c r="C1" s="211"/>
      <c r="D1" s="211"/>
      <c r="E1" s="212"/>
      <c r="F1" s="213" t="s">
        <v>0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/>
      <c r="S1" s="213" t="s">
        <v>54</v>
      </c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17.25" customHeight="1" thickBot="1" x14ac:dyDescent="0.35">
      <c r="A2" s="216" t="s">
        <v>7</v>
      </c>
      <c r="B2" s="217"/>
      <c r="C2" s="217"/>
      <c r="D2" s="217"/>
      <c r="E2" s="218"/>
      <c r="F2" s="86" t="s">
        <v>1</v>
      </c>
      <c r="G2" s="219"/>
      <c r="H2" s="219"/>
      <c r="I2" s="219"/>
      <c r="J2" s="219"/>
      <c r="K2" s="219"/>
      <c r="L2" s="219"/>
      <c r="M2" s="220"/>
      <c r="N2" s="14" t="s">
        <v>4</v>
      </c>
      <c r="O2" s="16"/>
      <c r="P2" s="221"/>
      <c r="Q2" s="222"/>
    </row>
    <row r="3" spans="1:31" ht="15" thickBot="1" x14ac:dyDescent="0.35">
      <c r="A3" s="198" t="s">
        <v>15</v>
      </c>
      <c r="B3" s="199"/>
      <c r="C3" s="199"/>
      <c r="D3" s="199"/>
      <c r="E3" s="200"/>
      <c r="F3" s="86" t="s">
        <v>2</v>
      </c>
      <c r="G3" s="201">
        <v>0.375</v>
      </c>
      <c r="H3" s="201"/>
      <c r="I3" s="201"/>
      <c r="J3" s="201"/>
      <c r="K3" s="201"/>
      <c r="L3" s="201"/>
      <c r="M3" s="201"/>
      <c r="N3" s="15" t="s">
        <v>3</v>
      </c>
      <c r="O3" s="9">
        <f>MAX(M14:M49)</f>
        <v>0.375</v>
      </c>
      <c r="P3" s="202" t="s">
        <v>17</v>
      </c>
      <c r="Q3" s="203"/>
      <c r="S3" s="60" t="s">
        <v>72</v>
      </c>
      <c r="Y3" s="204" t="s">
        <v>71</v>
      </c>
      <c r="Z3" s="204"/>
      <c r="AA3" s="204"/>
      <c r="AB3" s="54"/>
      <c r="AC3" s="59" t="s">
        <v>70</v>
      </c>
      <c r="AD3" s="59"/>
      <c r="AE3" s="59" t="s">
        <v>69</v>
      </c>
    </row>
    <row r="4" spans="1:31" ht="15" thickBot="1" x14ac:dyDescent="0.35">
      <c r="A4" s="159"/>
      <c r="B4" s="160"/>
      <c r="C4" s="160"/>
      <c r="D4" s="160"/>
      <c r="E4" s="161"/>
      <c r="F4" s="87" t="s">
        <v>10</v>
      </c>
      <c r="G4" s="205" t="str">
        <f>_xlfn.CONCAT(MAX(H14:H47)," SM")</f>
        <v>0 SM</v>
      </c>
      <c r="H4" s="205"/>
      <c r="I4" s="205"/>
      <c r="J4" s="205"/>
      <c r="K4" s="205"/>
      <c r="L4" s="205"/>
      <c r="M4" s="206"/>
      <c r="N4" s="17"/>
      <c r="O4" s="69"/>
      <c r="P4" s="207" t="s">
        <v>12</v>
      </c>
      <c r="Q4" s="208"/>
      <c r="S4" s="61" t="s">
        <v>55</v>
      </c>
      <c r="T4" s="61" t="s">
        <v>58</v>
      </c>
      <c r="U4" s="61" t="s">
        <v>59</v>
      </c>
      <c r="V4" s="61" t="s">
        <v>60</v>
      </c>
      <c r="W4" s="61" t="s">
        <v>61</v>
      </c>
      <c r="X4" s="57"/>
      <c r="Y4" s="53"/>
      <c r="Z4" s="54"/>
      <c r="AA4" s="54"/>
      <c r="AB4" s="54"/>
      <c r="AC4" s="54"/>
      <c r="AD4" s="54"/>
      <c r="AE4" s="54"/>
    </row>
    <row r="5" spans="1:31" x14ac:dyDescent="0.3">
      <c r="A5" s="159"/>
      <c r="B5" s="160"/>
      <c r="C5" s="160"/>
      <c r="D5" s="160"/>
      <c r="E5" s="161"/>
      <c r="F5" s="162" t="s">
        <v>8</v>
      </c>
      <c r="G5" s="184"/>
      <c r="H5" s="185"/>
      <c r="I5" s="185"/>
      <c r="J5" s="185"/>
      <c r="K5" s="185"/>
      <c r="L5" s="186"/>
      <c r="M5" s="186"/>
      <c r="N5" s="186"/>
      <c r="O5" s="187"/>
      <c r="P5" s="194" t="s">
        <v>11</v>
      </c>
      <c r="Q5" s="195"/>
      <c r="S5" s="52" t="s">
        <v>56</v>
      </c>
      <c r="T5" s="62" t="s">
        <v>62</v>
      </c>
      <c r="U5" s="62" t="s">
        <v>63</v>
      </c>
      <c r="V5" s="62" t="s">
        <v>64</v>
      </c>
      <c r="W5" s="62" t="s">
        <v>64</v>
      </c>
      <c r="X5" s="57"/>
      <c r="Y5" s="55"/>
      <c r="Z5" s="54"/>
      <c r="AA5" s="54"/>
      <c r="AB5" s="54"/>
      <c r="AC5" s="54"/>
      <c r="AD5" s="54"/>
      <c r="AE5" s="54"/>
    </row>
    <row r="6" spans="1:31" x14ac:dyDescent="0.3">
      <c r="A6" s="159"/>
      <c r="B6" s="160"/>
      <c r="C6" s="160"/>
      <c r="D6" s="160"/>
      <c r="E6" s="161"/>
      <c r="F6" s="182"/>
      <c r="G6" s="188"/>
      <c r="H6" s="189"/>
      <c r="I6" s="189"/>
      <c r="J6" s="189"/>
      <c r="K6" s="189"/>
      <c r="L6" s="189"/>
      <c r="M6" s="189"/>
      <c r="N6" s="189"/>
      <c r="O6" s="190"/>
      <c r="P6" s="196" t="s">
        <v>14</v>
      </c>
      <c r="Q6" s="197"/>
      <c r="S6" s="52" t="s">
        <v>57</v>
      </c>
      <c r="T6" s="62" t="s">
        <v>65</v>
      </c>
      <c r="U6" s="63" t="s">
        <v>66</v>
      </c>
      <c r="V6" s="63" t="s">
        <v>67</v>
      </c>
      <c r="W6" s="63" t="s">
        <v>68</v>
      </c>
      <c r="X6" s="58"/>
      <c r="Y6" s="54"/>
      <c r="Z6" s="54"/>
      <c r="AA6" s="54"/>
      <c r="AB6" s="54"/>
      <c r="AC6" s="54"/>
      <c r="AD6" s="54"/>
      <c r="AE6" s="54"/>
    </row>
    <row r="7" spans="1:31" ht="15" thickBot="1" x14ac:dyDescent="0.35">
      <c r="A7" s="159"/>
      <c r="B7" s="160"/>
      <c r="C7" s="160"/>
      <c r="D7" s="160"/>
      <c r="E7" s="161"/>
      <c r="F7" s="183"/>
      <c r="G7" s="191"/>
      <c r="H7" s="192"/>
      <c r="I7" s="192"/>
      <c r="J7" s="192"/>
      <c r="K7" s="192"/>
      <c r="L7" s="192"/>
      <c r="M7" s="192"/>
      <c r="N7" s="192"/>
      <c r="O7" s="193"/>
      <c r="P7" s="10"/>
      <c r="Q7" s="11"/>
      <c r="V7" s="2"/>
      <c r="Y7" s="54"/>
      <c r="Z7" s="54"/>
      <c r="AA7" s="54"/>
      <c r="AB7" s="54"/>
      <c r="AC7" s="54"/>
      <c r="AD7" s="54"/>
      <c r="AE7" s="54"/>
    </row>
    <row r="8" spans="1:31" x14ac:dyDescent="0.3">
      <c r="A8" s="159"/>
      <c r="B8" s="160"/>
      <c r="C8" s="160"/>
      <c r="D8" s="160"/>
      <c r="E8" s="161"/>
      <c r="F8" s="162" t="s">
        <v>9</v>
      </c>
      <c r="G8" s="164"/>
      <c r="H8" s="165"/>
      <c r="I8" s="165"/>
      <c r="J8" s="165"/>
      <c r="K8" s="165"/>
      <c r="L8" s="165"/>
      <c r="M8" s="165"/>
      <c r="N8" s="165"/>
      <c r="O8" s="166"/>
      <c r="P8" s="10"/>
      <c r="Q8" s="11"/>
      <c r="V8" s="2"/>
      <c r="W8" s="2"/>
      <c r="X8" s="2"/>
      <c r="Y8" s="56"/>
      <c r="Z8" s="54"/>
      <c r="AA8" s="54"/>
      <c r="AB8" s="54"/>
      <c r="AC8" s="54"/>
      <c r="AD8" s="54"/>
      <c r="AE8" s="54"/>
    </row>
    <row r="9" spans="1:31" ht="15" thickBot="1" x14ac:dyDescent="0.35">
      <c r="A9" s="170"/>
      <c r="B9" s="171"/>
      <c r="C9" s="171"/>
      <c r="D9" s="171"/>
      <c r="E9" s="172"/>
      <c r="F9" s="163"/>
      <c r="G9" s="167"/>
      <c r="H9" s="168"/>
      <c r="I9" s="168"/>
      <c r="J9" s="168"/>
      <c r="K9" s="168"/>
      <c r="L9" s="168"/>
      <c r="M9" s="168"/>
      <c r="N9" s="168"/>
      <c r="O9" s="169"/>
      <c r="P9" s="12"/>
      <c r="Q9" s="13"/>
      <c r="V9" s="2"/>
      <c r="Y9" s="56"/>
      <c r="Z9" s="54"/>
      <c r="AA9" s="54"/>
      <c r="AB9" s="54"/>
      <c r="AC9" s="54"/>
      <c r="AD9" s="54"/>
      <c r="AE9" s="54"/>
    </row>
    <row r="10" spans="1:31" ht="15.75" customHeight="1" thickBot="1" x14ac:dyDescent="0.35">
      <c r="A10" s="173" t="s">
        <v>88</v>
      </c>
      <c r="B10" s="173" t="s">
        <v>30</v>
      </c>
      <c r="C10" s="174"/>
      <c r="D10" s="175" t="s">
        <v>26</v>
      </c>
      <c r="E10" s="175" t="s">
        <v>25</v>
      </c>
      <c r="F10" s="176" t="s">
        <v>5</v>
      </c>
      <c r="G10" s="153" t="s">
        <v>18</v>
      </c>
      <c r="H10" s="151" t="s">
        <v>19</v>
      </c>
      <c r="I10" s="153" t="s">
        <v>20</v>
      </c>
      <c r="J10" s="155" t="s">
        <v>21</v>
      </c>
      <c r="K10" s="157" t="s">
        <v>22</v>
      </c>
      <c r="L10" s="151" t="s">
        <v>23</v>
      </c>
      <c r="M10" s="157" t="s">
        <v>24</v>
      </c>
      <c r="N10" s="178" t="s">
        <v>29</v>
      </c>
      <c r="O10" s="179"/>
      <c r="P10" s="141" t="s">
        <v>13</v>
      </c>
      <c r="Q10" s="142"/>
      <c r="V10" s="2"/>
      <c r="W10" s="2"/>
      <c r="X10" s="2"/>
      <c r="Y10" s="56"/>
      <c r="Z10" s="54"/>
      <c r="AA10" s="54"/>
      <c r="AB10" s="54"/>
      <c r="AC10" s="54"/>
      <c r="AD10" s="54"/>
      <c r="AE10" s="54"/>
    </row>
    <row r="11" spans="1:31" ht="30.75" customHeight="1" thickBot="1" x14ac:dyDescent="0.35">
      <c r="A11" s="173"/>
      <c r="B11" s="173"/>
      <c r="C11" s="174"/>
      <c r="D11" s="175"/>
      <c r="E11" s="175"/>
      <c r="F11" s="154"/>
      <c r="G11" s="177"/>
      <c r="H11" s="152"/>
      <c r="I11" s="154"/>
      <c r="J11" s="156"/>
      <c r="K11" s="158"/>
      <c r="L11" s="152"/>
      <c r="M11" s="158"/>
      <c r="N11" s="180"/>
      <c r="O11" s="181"/>
      <c r="P11" s="19" t="s">
        <v>27</v>
      </c>
      <c r="Q11" s="20" t="s">
        <v>28</v>
      </c>
      <c r="V11" s="2"/>
      <c r="W11" s="2"/>
      <c r="X11" s="2"/>
      <c r="Y11" s="56"/>
      <c r="Z11" s="54"/>
      <c r="AA11" s="54"/>
      <c r="AB11" s="54"/>
      <c r="AC11" s="54"/>
      <c r="AD11" s="54"/>
      <c r="AE11" s="54"/>
    </row>
    <row r="12" spans="1:31" ht="15" thickBot="1" x14ac:dyDescent="0.35">
      <c r="A12" s="105"/>
      <c r="B12" s="143"/>
      <c r="C12" s="144"/>
      <c r="D12" s="145" t="s">
        <v>16</v>
      </c>
      <c r="E12" s="145" t="s">
        <v>16</v>
      </c>
      <c r="F12" s="25"/>
      <c r="G12" s="6"/>
      <c r="H12" s="6"/>
      <c r="I12" s="5"/>
      <c r="J12" s="6"/>
      <c r="K12" s="7"/>
      <c r="L12" s="6"/>
      <c r="M12" s="6"/>
      <c r="N12" s="6"/>
      <c r="O12" s="6"/>
      <c r="P12" s="6"/>
      <c r="Q12" s="8"/>
      <c r="V12" s="2"/>
      <c r="W12" s="2"/>
      <c r="X12" s="2"/>
      <c r="Y12" s="3"/>
    </row>
    <row r="13" spans="1:31" ht="15" thickBot="1" x14ac:dyDescent="0.35">
      <c r="A13" s="106"/>
      <c r="B13" s="120"/>
      <c r="C13" s="121"/>
      <c r="D13" s="122"/>
      <c r="E13" s="123"/>
      <c r="F13" s="146"/>
      <c r="G13" s="148"/>
      <c r="H13" s="5"/>
      <c r="I13" s="149"/>
      <c r="J13" s="150">
        <f t="shared" ref="J13:J47" si="0">IF(I13&gt;0,G13/I13,0)</f>
        <v>0</v>
      </c>
      <c r="K13" s="133">
        <f>J13*60</f>
        <v>0</v>
      </c>
      <c r="L13" s="6"/>
      <c r="M13" s="6"/>
      <c r="N13" s="134"/>
      <c r="O13" s="135"/>
      <c r="P13" s="88"/>
      <c r="Q13" s="89"/>
      <c r="S13" s="60" t="s">
        <v>73</v>
      </c>
      <c r="Y13" s="68" t="s">
        <v>71</v>
      </c>
      <c r="Z13" s="68"/>
      <c r="AA13" s="68"/>
      <c r="AB13" s="54"/>
      <c r="AC13" s="59" t="s">
        <v>70</v>
      </c>
      <c r="AD13" s="59"/>
      <c r="AE13" s="59" t="s">
        <v>69</v>
      </c>
    </row>
    <row r="14" spans="1:31" x14ac:dyDescent="0.3">
      <c r="A14" s="105"/>
      <c r="B14" s="107"/>
      <c r="C14" s="108"/>
      <c r="D14" s="111" t="s">
        <v>16</v>
      </c>
      <c r="E14" s="113" t="s">
        <v>16</v>
      </c>
      <c r="F14" s="147"/>
      <c r="G14" s="128"/>
      <c r="H14" s="138">
        <f>G13</f>
        <v>0</v>
      </c>
      <c r="I14" s="95"/>
      <c r="J14" s="97"/>
      <c r="K14" s="99"/>
      <c r="L14" s="139">
        <f>K13</f>
        <v>0</v>
      </c>
      <c r="M14" s="140">
        <f>TIME(0,L14,0)+$G$3</f>
        <v>0.375</v>
      </c>
      <c r="N14" s="136"/>
      <c r="O14" s="137"/>
      <c r="P14" s="90"/>
      <c r="Q14" s="91"/>
      <c r="S14" s="61" t="s">
        <v>55</v>
      </c>
      <c r="T14" s="61" t="s">
        <v>58</v>
      </c>
      <c r="U14" s="61" t="s">
        <v>59</v>
      </c>
      <c r="V14" s="61" t="s">
        <v>60</v>
      </c>
      <c r="W14" s="61" t="s">
        <v>61</v>
      </c>
      <c r="X14" s="57"/>
      <c r="Y14" s="53"/>
      <c r="Z14" s="54"/>
      <c r="AA14" s="54"/>
      <c r="AB14" s="54"/>
      <c r="AC14" s="54"/>
      <c r="AD14" s="54"/>
      <c r="AE14" s="54"/>
    </row>
    <row r="15" spans="1:31" ht="15" thickBot="1" x14ac:dyDescent="0.35">
      <c r="A15" s="106"/>
      <c r="B15" s="120"/>
      <c r="C15" s="121"/>
      <c r="D15" s="122"/>
      <c r="E15" s="123"/>
      <c r="F15" s="126"/>
      <c r="G15" s="128"/>
      <c r="H15" s="124"/>
      <c r="I15" s="95"/>
      <c r="J15" s="97">
        <f t="shared" si="0"/>
        <v>0</v>
      </c>
      <c r="K15" s="99">
        <f t="shared" ref="K15" si="1">J15*60</f>
        <v>0</v>
      </c>
      <c r="L15" s="114"/>
      <c r="M15" s="125"/>
      <c r="N15" s="131"/>
      <c r="O15" s="132"/>
      <c r="P15" s="90"/>
      <c r="Q15" s="91"/>
      <c r="S15" s="52" t="s">
        <v>56</v>
      </c>
      <c r="T15" s="62" t="s">
        <v>74</v>
      </c>
      <c r="U15" s="62" t="s">
        <v>63</v>
      </c>
      <c r="V15" s="62" t="s">
        <v>77</v>
      </c>
      <c r="W15" s="62" t="s">
        <v>77</v>
      </c>
      <c r="X15" s="57"/>
      <c r="Y15" s="55"/>
      <c r="Z15" s="54"/>
      <c r="AA15" s="54"/>
      <c r="AB15" s="54"/>
      <c r="AC15" s="54"/>
      <c r="AD15" s="54"/>
      <c r="AE15" s="54"/>
    </row>
    <row r="16" spans="1:31" x14ac:dyDescent="0.3">
      <c r="A16" s="105"/>
      <c r="B16" s="107"/>
      <c r="C16" s="108"/>
      <c r="D16" s="111" t="s">
        <v>16</v>
      </c>
      <c r="E16" s="113" t="s">
        <v>16</v>
      </c>
      <c r="F16" s="130"/>
      <c r="G16" s="128"/>
      <c r="H16" s="124">
        <f>H14+G15</f>
        <v>0</v>
      </c>
      <c r="I16" s="95"/>
      <c r="J16" s="97"/>
      <c r="K16" s="99"/>
      <c r="L16" s="114">
        <f>K15+L14</f>
        <v>0</v>
      </c>
      <c r="M16" s="116">
        <f>TIME(0,L16,0)+$G$3</f>
        <v>0.375</v>
      </c>
      <c r="N16" s="131"/>
      <c r="O16" s="132"/>
      <c r="P16" s="90"/>
      <c r="Q16" s="91"/>
      <c r="S16" s="52" t="s">
        <v>57</v>
      </c>
      <c r="T16" s="63" t="s">
        <v>75</v>
      </c>
      <c r="U16" s="63" t="s">
        <v>76</v>
      </c>
      <c r="V16" s="63" t="s">
        <v>78</v>
      </c>
      <c r="W16" s="63" t="s">
        <v>67</v>
      </c>
      <c r="X16" s="58"/>
      <c r="Y16" s="54"/>
      <c r="Z16" s="54"/>
      <c r="AA16" s="54"/>
      <c r="AB16" s="54"/>
      <c r="AC16" s="54"/>
      <c r="AD16" s="54"/>
      <c r="AE16" s="54"/>
    </row>
    <row r="17" spans="1:31" ht="15" thickBot="1" x14ac:dyDescent="0.35">
      <c r="A17" s="106"/>
      <c r="B17" s="120"/>
      <c r="C17" s="121"/>
      <c r="D17" s="122"/>
      <c r="E17" s="123"/>
      <c r="F17" s="126"/>
      <c r="G17" s="128"/>
      <c r="H17" s="124"/>
      <c r="I17" s="95"/>
      <c r="J17" s="97">
        <f t="shared" si="0"/>
        <v>0</v>
      </c>
      <c r="K17" s="99">
        <f t="shared" ref="K17" si="2">J17*60</f>
        <v>0</v>
      </c>
      <c r="L17" s="124"/>
      <c r="M17" s="125"/>
      <c r="N17" s="131"/>
      <c r="O17" s="132"/>
      <c r="P17" s="90"/>
      <c r="Q17" s="91"/>
      <c r="V17" s="2"/>
      <c r="Y17" s="54"/>
      <c r="Z17" s="54"/>
      <c r="AA17" s="54"/>
      <c r="AB17" s="54"/>
      <c r="AC17" s="54"/>
      <c r="AD17" s="54"/>
      <c r="AE17" s="54"/>
    </row>
    <row r="18" spans="1:31" x14ac:dyDescent="0.3">
      <c r="A18" s="105"/>
      <c r="B18" s="107"/>
      <c r="C18" s="108"/>
      <c r="D18" s="111" t="s">
        <v>16</v>
      </c>
      <c r="E18" s="113" t="s">
        <v>16</v>
      </c>
      <c r="F18" s="130"/>
      <c r="G18" s="128"/>
      <c r="H18" s="124">
        <f>H16+G17</f>
        <v>0</v>
      </c>
      <c r="I18" s="95"/>
      <c r="J18" s="97"/>
      <c r="K18" s="99"/>
      <c r="L18" s="114">
        <f>K17+L16</f>
        <v>0</v>
      </c>
      <c r="M18" s="116">
        <f>TIME(0,L18,0)+$G$3</f>
        <v>0.375</v>
      </c>
      <c r="N18" s="131"/>
      <c r="O18" s="132"/>
      <c r="P18" s="90"/>
      <c r="Q18" s="91"/>
      <c r="V18" s="2"/>
      <c r="W18" s="2"/>
      <c r="X18" s="2"/>
      <c r="Y18" s="56"/>
      <c r="Z18" s="54"/>
      <c r="AA18" s="54"/>
      <c r="AB18" s="54"/>
      <c r="AC18" s="54"/>
      <c r="AD18" s="54"/>
      <c r="AE18" s="54"/>
    </row>
    <row r="19" spans="1:31" ht="15" thickBot="1" x14ac:dyDescent="0.35">
      <c r="A19" s="106"/>
      <c r="B19" s="120"/>
      <c r="C19" s="121"/>
      <c r="D19" s="122"/>
      <c r="E19" s="123"/>
      <c r="F19" s="126"/>
      <c r="G19" s="128"/>
      <c r="H19" s="124"/>
      <c r="I19" s="95"/>
      <c r="J19" s="97">
        <f t="shared" si="0"/>
        <v>0</v>
      </c>
      <c r="K19" s="99">
        <f t="shared" ref="K19" si="3">J19*60</f>
        <v>0</v>
      </c>
      <c r="L19" s="124"/>
      <c r="M19" s="125"/>
      <c r="N19" s="131"/>
      <c r="O19" s="132"/>
      <c r="P19" s="21"/>
      <c r="Q19" s="22"/>
      <c r="V19" s="2"/>
      <c r="Y19" s="56"/>
      <c r="Z19" s="54"/>
      <c r="AA19" s="54"/>
      <c r="AB19" s="54"/>
      <c r="AC19" s="54"/>
      <c r="AD19" s="54"/>
      <c r="AE19" s="54"/>
    </row>
    <row r="20" spans="1:31" x14ac:dyDescent="0.3">
      <c r="A20" s="105"/>
      <c r="B20" s="107"/>
      <c r="C20" s="108"/>
      <c r="D20" s="111" t="s">
        <v>16</v>
      </c>
      <c r="E20" s="113" t="s">
        <v>16</v>
      </c>
      <c r="F20" s="130"/>
      <c r="G20" s="128"/>
      <c r="H20" s="124">
        <f>H18+G19</f>
        <v>0</v>
      </c>
      <c r="I20" s="95"/>
      <c r="J20" s="97"/>
      <c r="K20" s="99"/>
      <c r="L20" s="114">
        <f>K19+L18</f>
        <v>0</v>
      </c>
      <c r="M20" s="116">
        <f>TIME(0,L20,0)+$G$3</f>
        <v>0.375</v>
      </c>
      <c r="N20" s="131"/>
      <c r="O20" s="132"/>
      <c r="P20" s="21"/>
      <c r="Q20" s="22"/>
      <c r="V20" s="2"/>
      <c r="W20" s="2"/>
      <c r="X20" s="2"/>
      <c r="Y20" s="56"/>
      <c r="Z20" s="54"/>
      <c r="AA20" s="54"/>
      <c r="AB20" s="54"/>
      <c r="AC20" s="54"/>
      <c r="AD20" s="54"/>
      <c r="AE20" s="54"/>
    </row>
    <row r="21" spans="1:31" ht="15" thickBot="1" x14ac:dyDescent="0.35">
      <c r="A21" s="106"/>
      <c r="B21" s="120"/>
      <c r="C21" s="121"/>
      <c r="D21" s="122"/>
      <c r="E21" s="123"/>
      <c r="F21" s="126"/>
      <c r="G21" s="128"/>
      <c r="H21" s="124"/>
      <c r="I21" s="95"/>
      <c r="J21" s="97">
        <f t="shared" si="0"/>
        <v>0</v>
      </c>
      <c r="K21" s="99">
        <f t="shared" ref="K21" si="4">J21*60</f>
        <v>0</v>
      </c>
      <c r="L21" s="124"/>
      <c r="M21" s="125"/>
      <c r="N21" s="131"/>
      <c r="O21" s="132"/>
      <c r="P21" s="21"/>
      <c r="Q21" s="22"/>
      <c r="V21" s="2"/>
      <c r="W21" s="2"/>
      <c r="X21" s="2"/>
      <c r="Y21" s="56"/>
      <c r="Z21" s="54"/>
      <c r="AA21" s="54"/>
      <c r="AB21" s="54"/>
      <c r="AC21" s="54"/>
      <c r="AD21" s="54"/>
      <c r="AE21" s="54"/>
    </row>
    <row r="22" spans="1:31" x14ac:dyDescent="0.3">
      <c r="A22" s="105"/>
      <c r="B22" s="107"/>
      <c r="C22" s="108"/>
      <c r="D22" s="111" t="s">
        <v>16</v>
      </c>
      <c r="E22" s="113" t="s">
        <v>16</v>
      </c>
      <c r="F22" s="130"/>
      <c r="G22" s="128"/>
      <c r="H22" s="124">
        <f>H20+G21</f>
        <v>0</v>
      </c>
      <c r="I22" s="95"/>
      <c r="J22" s="97"/>
      <c r="K22" s="99"/>
      <c r="L22" s="114">
        <f>K21+L20</f>
        <v>0</v>
      </c>
      <c r="M22" s="116">
        <f>TIME(0,L22,0)+$G$3</f>
        <v>0.375</v>
      </c>
      <c r="N22" s="131"/>
      <c r="O22" s="132"/>
      <c r="P22" s="21"/>
      <c r="Q22" s="22"/>
      <c r="V22" s="2"/>
      <c r="W22" s="2"/>
      <c r="X22" s="2"/>
      <c r="Y22" s="56"/>
      <c r="Z22" s="54"/>
      <c r="AA22" s="54"/>
      <c r="AB22" s="54"/>
      <c r="AC22" s="54"/>
      <c r="AD22" s="54"/>
      <c r="AE22" s="54"/>
    </row>
    <row r="23" spans="1:31" ht="15" thickBot="1" x14ac:dyDescent="0.35">
      <c r="A23" s="106"/>
      <c r="B23" s="120"/>
      <c r="C23" s="121"/>
      <c r="D23" s="122"/>
      <c r="E23" s="123"/>
      <c r="F23" s="126"/>
      <c r="G23" s="128"/>
      <c r="H23" s="124"/>
      <c r="I23" s="95"/>
      <c r="J23" s="97">
        <f t="shared" si="0"/>
        <v>0</v>
      </c>
      <c r="K23" s="99">
        <f t="shared" ref="K23" si="5">J23*60</f>
        <v>0</v>
      </c>
      <c r="L23" s="124"/>
      <c r="M23" s="125"/>
      <c r="N23" s="131"/>
      <c r="O23" s="132"/>
      <c r="P23" s="21"/>
      <c r="Q23" s="22"/>
      <c r="V23" s="2"/>
      <c r="W23" s="2"/>
      <c r="X23" s="2"/>
      <c r="Y23" s="3"/>
    </row>
    <row r="24" spans="1:31" x14ac:dyDescent="0.3">
      <c r="A24" s="105"/>
      <c r="B24" s="107"/>
      <c r="C24" s="108"/>
      <c r="D24" s="111" t="s">
        <v>16</v>
      </c>
      <c r="E24" s="113" t="s">
        <v>16</v>
      </c>
      <c r="F24" s="130"/>
      <c r="G24" s="128"/>
      <c r="H24" s="124">
        <f>H22+G23</f>
        <v>0</v>
      </c>
      <c r="I24" s="95"/>
      <c r="J24" s="97"/>
      <c r="K24" s="99"/>
      <c r="L24" s="114">
        <f>K23+L22</f>
        <v>0</v>
      </c>
      <c r="M24" s="116">
        <f>TIME(0,L24,0)+$G$3</f>
        <v>0.375</v>
      </c>
      <c r="N24" s="131"/>
      <c r="O24" s="132"/>
      <c r="P24" s="21"/>
      <c r="Q24" s="22"/>
      <c r="S24" s="60" t="s">
        <v>79</v>
      </c>
      <c r="Y24" s="68" t="s">
        <v>71</v>
      </c>
      <c r="Z24" s="68"/>
      <c r="AA24" s="68"/>
      <c r="AB24" s="54"/>
      <c r="AC24" s="59" t="s">
        <v>70</v>
      </c>
      <c r="AD24" s="59"/>
      <c r="AE24" s="59" t="s">
        <v>69</v>
      </c>
    </row>
    <row r="25" spans="1:31" ht="15" thickBot="1" x14ac:dyDescent="0.35">
      <c r="A25" s="106"/>
      <c r="B25" s="120"/>
      <c r="C25" s="121"/>
      <c r="D25" s="122"/>
      <c r="E25" s="123"/>
      <c r="F25" s="126"/>
      <c r="G25" s="128"/>
      <c r="H25" s="124"/>
      <c r="I25" s="95"/>
      <c r="J25" s="97">
        <f t="shared" si="0"/>
        <v>0</v>
      </c>
      <c r="K25" s="99">
        <f t="shared" ref="K25" si="6">J25*60</f>
        <v>0</v>
      </c>
      <c r="L25" s="124"/>
      <c r="M25" s="125"/>
      <c r="N25" s="131"/>
      <c r="O25" s="132"/>
      <c r="P25" s="21"/>
      <c r="Q25" s="22"/>
      <c r="S25" s="61" t="s">
        <v>55</v>
      </c>
      <c r="T25" s="61" t="s">
        <v>58</v>
      </c>
      <c r="U25" s="61" t="s">
        <v>59</v>
      </c>
      <c r="V25" s="61" t="s">
        <v>60</v>
      </c>
      <c r="W25" s="61" t="s">
        <v>61</v>
      </c>
      <c r="X25" s="57"/>
      <c r="Y25" s="53"/>
      <c r="Z25" s="54"/>
      <c r="AA25" s="54"/>
      <c r="AB25" s="54"/>
      <c r="AC25" s="54"/>
      <c r="AD25" s="54"/>
      <c r="AE25" s="54"/>
    </row>
    <row r="26" spans="1:31" x14ac:dyDescent="0.3">
      <c r="A26" s="105"/>
      <c r="B26" s="107"/>
      <c r="C26" s="108"/>
      <c r="D26" s="111" t="s">
        <v>16</v>
      </c>
      <c r="E26" s="113" t="s">
        <v>16</v>
      </c>
      <c r="F26" s="130"/>
      <c r="G26" s="128"/>
      <c r="H26" s="124">
        <f>H24+G25</f>
        <v>0</v>
      </c>
      <c r="I26" s="95"/>
      <c r="J26" s="97"/>
      <c r="K26" s="99"/>
      <c r="L26" s="114">
        <f>K25+L24</f>
        <v>0</v>
      </c>
      <c r="M26" s="116">
        <f>TIME(0,L26,0)+$G$3</f>
        <v>0.375</v>
      </c>
      <c r="N26" s="131"/>
      <c r="O26" s="132"/>
      <c r="P26" s="21"/>
      <c r="Q26" s="22"/>
      <c r="S26" s="52" t="s">
        <v>56</v>
      </c>
      <c r="T26" s="62" t="s">
        <v>63</v>
      </c>
      <c r="U26" s="62" t="s">
        <v>64</v>
      </c>
      <c r="V26" s="62" t="s">
        <v>77</v>
      </c>
      <c r="W26" s="62" t="s">
        <v>82</v>
      </c>
      <c r="X26" s="57"/>
      <c r="Y26" s="55"/>
      <c r="Z26" s="54"/>
      <c r="AA26" s="54"/>
      <c r="AB26" s="54"/>
      <c r="AC26" s="54"/>
      <c r="AD26" s="54"/>
      <c r="AE26" s="54"/>
    </row>
    <row r="27" spans="1:31" ht="15" thickBot="1" x14ac:dyDescent="0.35">
      <c r="A27" s="106"/>
      <c r="B27" s="120"/>
      <c r="C27" s="121"/>
      <c r="D27" s="122"/>
      <c r="E27" s="123"/>
      <c r="F27" s="126"/>
      <c r="G27" s="128"/>
      <c r="H27" s="124"/>
      <c r="I27" s="95"/>
      <c r="J27" s="97">
        <f t="shared" si="0"/>
        <v>0</v>
      </c>
      <c r="K27" s="99">
        <f t="shared" ref="K27" si="7">J27*60</f>
        <v>0</v>
      </c>
      <c r="L27" s="124"/>
      <c r="M27" s="125"/>
      <c r="N27" s="131"/>
      <c r="O27" s="132"/>
      <c r="P27" s="21"/>
      <c r="Q27" s="22"/>
      <c r="S27" s="52" t="s">
        <v>57</v>
      </c>
      <c r="T27" s="63" t="s">
        <v>80</v>
      </c>
      <c r="U27" s="63" t="s">
        <v>81</v>
      </c>
      <c r="V27" s="63" t="s">
        <v>66</v>
      </c>
      <c r="W27" s="63" t="s">
        <v>83</v>
      </c>
      <c r="X27" s="58"/>
      <c r="Y27" s="54"/>
      <c r="Z27" s="54"/>
      <c r="AA27" s="54"/>
      <c r="AB27" s="54"/>
      <c r="AC27" s="54"/>
      <c r="AD27" s="54"/>
      <c r="AE27" s="54"/>
    </row>
    <row r="28" spans="1:31" x14ac:dyDescent="0.3">
      <c r="A28" s="105"/>
      <c r="B28" s="107"/>
      <c r="C28" s="108"/>
      <c r="D28" s="111" t="s">
        <v>16</v>
      </c>
      <c r="E28" s="113" t="s">
        <v>16</v>
      </c>
      <c r="F28" s="130"/>
      <c r="G28" s="128"/>
      <c r="H28" s="124">
        <f>H26+G27</f>
        <v>0</v>
      </c>
      <c r="I28" s="95"/>
      <c r="J28" s="97"/>
      <c r="K28" s="99"/>
      <c r="L28" s="114">
        <f t="shared" ref="L28:L48" si="8">K27+L26</f>
        <v>0</v>
      </c>
      <c r="M28" s="116">
        <f t="shared" ref="M28:M48" si="9">TIME(0,L28,0)+$G$3</f>
        <v>0.375</v>
      </c>
      <c r="N28" s="131"/>
      <c r="O28" s="132"/>
      <c r="P28" s="21"/>
      <c r="Q28" s="22"/>
      <c r="V28" s="2"/>
      <c r="Y28" s="54"/>
      <c r="Z28" s="54"/>
      <c r="AA28" s="54"/>
      <c r="AB28" s="54"/>
      <c r="AC28" s="54"/>
      <c r="AD28" s="54"/>
      <c r="AE28" s="54"/>
    </row>
    <row r="29" spans="1:31" ht="15" thickBot="1" x14ac:dyDescent="0.35">
      <c r="A29" s="106"/>
      <c r="B29" s="120"/>
      <c r="C29" s="121"/>
      <c r="D29" s="122"/>
      <c r="E29" s="123"/>
      <c r="F29" s="126"/>
      <c r="G29" s="128"/>
      <c r="H29" s="124"/>
      <c r="I29" s="95"/>
      <c r="J29" s="97">
        <f t="shared" si="0"/>
        <v>0</v>
      </c>
      <c r="K29" s="99">
        <f t="shared" ref="K29" si="10">J29*60</f>
        <v>0</v>
      </c>
      <c r="L29" s="124"/>
      <c r="M29" s="125"/>
      <c r="N29" s="118"/>
      <c r="O29" s="119"/>
      <c r="P29" s="21"/>
      <c r="Q29" s="22"/>
      <c r="V29" s="2"/>
      <c r="W29" s="2"/>
      <c r="X29" s="2"/>
      <c r="Y29" s="56"/>
      <c r="Z29" s="54"/>
      <c r="AA29" s="54"/>
      <c r="AB29" s="54"/>
      <c r="AC29" s="54"/>
      <c r="AD29" s="54"/>
      <c r="AE29" s="54"/>
    </row>
    <row r="30" spans="1:31" x14ac:dyDescent="0.3">
      <c r="A30" s="105"/>
      <c r="B30" s="107"/>
      <c r="C30" s="108"/>
      <c r="D30" s="111" t="s">
        <v>16</v>
      </c>
      <c r="E30" s="113" t="s">
        <v>16</v>
      </c>
      <c r="F30" s="130"/>
      <c r="G30" s="128"/>
      <c r="H30" s="124">
        <f>H28+G29</f>
        <v>0</v>
      </c>
      <c r="I30" s="95"/>
      <c r="J30" s="97"/>
      <c r="K30" s="99"/>
      <c r="L30" s="114">
        <f t="shared" si="8"/>
        <v>0</v>
      </c>
      <c r="M30" s="116">
        <f t="shared" si="9"/>
        <v>0.375</v>
      </c>
      <c r="N30" s="118"/>
      <c r="O30" s="119"/>
      <c r="P30" s="21"/>
      <c r="Q30" s="22"/>
      <c r="V30" s="2"/>
      <c r="Y30" s="56"/>
      <c r="Z30" s="54"/>
      <c r="AA30" s="54"/>
      <c r="AB30" s="54"/>
      <c r="AC30" s="54"/>
      <c r="AD30" s="54"/>
      <c r="AE30" s="54"/>
    </row>
    <row r="31" spans="1:31" ht="15" thickBot="1" x14ac:dyDescent="0.35">
      <c r="A31" s="106"/>
      <c r="B31" s="120"/>
      <c r="C31" s="121"/>
      <c r="D31" s="122"/>
      <c r="E31" s="123"/>
      <c r="F31" s="126"/>
      <c r="G31" s="128"/>
      <c r="H31" s="124"/>
      <c r="I31" s="95"/>
      <c r="J31" s="97">
        <f t="shared" si="0"/>
        <v>0</v>
      </c>
      <c r="K31" s="99">
        <f t="shared" ref="K31" si="11">J31*60</f>
        <v>0</v>
      </c>
      <c r="L31" s="124"/>
      <c r="M31" s="125"/>
      <c r="N31" s="118"/>
      <c r="O31" s="119"/>
      <c r="P31" s="21"/>
      <c r="Q31" s="22"/>
      <c r="V31" s="2"/>
      <c r="W31" s="2"/>
      <c r="X31" s="2"/>
      <c r="Y31" s="56"/>
      <c r="Z31" s="54"/>
      <c r="AA31" s="54"/>
      <c r="AB31" s="54"/>
      <c r="AC31" s="54"/>
      <c r="AD31" s="54"/>
      <c r="AE31" s="54"/>
    </row>
    <row r="32" spans="1:31" x14ac:dyDescent="0.3">
      <c r="A32" s="105"/>
      <c r="B32" s="107"/>
      <c r="C32" s="108"/>
      <c r="D32" s="111" t="s">
        <v>16</v>
      </c>
      <c r="E32" s="113" t="s">
        <v>16</v>
      </c>
      <c r="F32" s="130"/>
      <c r="G32" s="128"/>
      <c r="H32" s="124">
        <f t="shared" ref="H32" si="12">H30+G31</f>
        <v>0</v>
      </c>
      <c r="I32" s="95"/>
      <c r="J32" s="97"/>
      <c r="K32" s="99"/>
      <c r="L32" s="114">
        <f t="shared" si="8"/>
        <v>0</v>
      </c>
      <c r="M32" s="116">
        <f t="shared" si="9"/>
        <v>0.375</v>
      </c>
      <c r="N32" s="118"/>
      <c r="O32" s="119"/>
      <c r="P32" s="21"/>
      <c r="Q32" s="22"/>
      <c r="V32" s="2"/>
      <c r="W32" s="2"/>
      <c r="X32" s="2"/>
      <c r="Y32" s="56"/>
      <c r="Z32" s="54"/>
      <c r="AA32" s="54"/>
      <c r="AB32" s="54"/>
      <c r="AC32" s="54"/>
      <c r="AD32" s="54"/>
      <c r="AE32" s="54"/>
    </row>
    <row r="33" spans="1:31" ht="15" thickBot="1" x14ac:dyDescent="0.35">
      <c r="A33" s="106"/>
      <c r="B33" s="120"/>
      <c r="C33" s="121"/>
      <c r="D33" s="122"/>
      <c r="E33" s="123"/>
      <c r="F33" s="126"/>
      <c r="G33" s="128"/>
      <c r="H33" s="124"/>
      <c r="I33" s="95"/>
      <c r="J33" s="97">
        <f t="shared" si="0"/>
        <v>0</v>
      </c>
      <c r="K33" s="99">
        <f t="shared" ref="K33" si="13">J33*60</f>
        <v>0</v>
      </c>
      <c r="L33" s="124"/>
      <c r="M33" s="125"/>
      <c r="N33" s="118"/>
      <c r="O33" s="119"/>
      <c r="P33" s="21"/>
      <c r="Q33" s="22"/>
      <c r="V33" s="2"/>
      <c r="W33" s="2"/>
      <c r="X33" s="2"/>
      <c r="Y33" s="56"/>
      <c r="Z33" s="54"/>
      <c r="AA33" s="54"/>
      <c r="AB33" s="54"/>
      <c r="AC33" s="54"/>
      <c r="AD33" s="54"/>
      <c r="AE33" s="54"/>
    </row>
    <row r="34" spans="1:31" x14ac:dyDescent="0.3">
      <c r="A34" s="105"/>
      <c r="B34" s="107"/>
      <c r="C34" s="108"/>
      <c r="D34" s="111" t="s">
        <v>16</v>
      </c>
      <c r="E34" s="113" t="s">
        <v>16</v>
      </c>
      <c r="F34" s="130"/>
      <c r="G34" s="128"/>
      <c r="H34" s="124">
        <f t="shared" ref="H34" si="14">H32+G33</f>
        <v>0</v>
      </c>
      <c r="I34" s="95"/>
      <c r="J34" s="97"/>
      <c r="K34" s="99"/>
      <c r="L34" s="114">
        <f t="shared" si="8"/>
        <v>0</v>
      </c>
      <c r="M34" s="116">
        <f t="shared" si="9"/>
        <v>0.375</v>
      </c>
      <c r="N34" s="118"/>
      <c r="O34" s="119"/>
      <c r="P34" s="21"/>
      <c r="Q34" s="22"/>
      <c r="V34" s="2"/>
      <c r="W34" s="2"/>
      <c r="X34" s="2"/>
      <c r="Y34" s="3"/>
    </row>
    <row r="35" spans="1:31" ht="15" thickBot="1" x14ac:dyDescent="0.35">
      <c r="A35" s="106"/>
      <c r="B35" s="120"/>
      <c r="C35" s="121"/>
      <c r="D35" s="122"/>
      <c r="E35" s="123"/>
      <c r="F35" s="126"/>
      <c r="G35" s="128"/>
      <c r="H35" s="124"/>
      <c r="I35" s="95"/>
      <c r="J35" s="97">
        <f t="shared" si="0"/>
        <v>0</v>
      </c>
      <c r="K35" s="99">
        <f t="shared" ref="K35" si="15">J35*60</f>
        <v>0</v>
      </c>
      <c r="L35" s="124"/>
      <c r="M35" s="125"/>
      <c r="N35" s="118"/>
      <c r="O35" s="119"/>
      <c r="P35" s="21"/>
      <c r="Q35" s="22"/>
      <c r="S35" s="60" t="s">
        <v>84</v>
      </c>
      <c r="Y35" s="68" t="s">
        <v>71</v>
      </c>
      <c r="Z35" s="68"/>
      <c r="AA35" s="68"/>
      <c r="AB35" s="54"/>
      <c r="AC35" s="59" t="s">
        <v>70</v>
      </c>
      <c r="AD35" s="59"/>
      <c r="AE35" s="59" t="s">
        <v>69</v>
      </c>
    </row>
    <row r="36" spans="1:31" x14ac:dyDescent="0.3">
      <c r="A36" s="105"/>
      <c r="B36" s="107"/>
      <c r="C36" s="108"/>
      <c r="D36" s="111" t="s">
        <v>16</v>
      </c>
      <c r="E36" s="113" t="s">
        <v>16</v>
      </c>
      <c r="F36" s="130"/>
      <c r="G36" s="128"/>
      <c r="H36" s="124">
        <f t="shared" ref="H36" si="16">H34+G35</f>
        <v>0</v>
      </c>
      <c r="I36" s="95"/>
      <c r="J36" s="97"/>
      <c r="K36" s="99"/>
      <c r="L36" s="114">
        <f t="shared" si="8"/>
        <v>0</v>
      </c>
      <c r="M36" s="116">
        <f t="shared" si="9"/>
        <v>0.375</v>
      </c>
      <c r="N36" s="118"/>
      <c r="O36" s="119"/>
      <c r="P36" s="21"/>
      <c r="Q36" s="22"/>
      <c r="S36" s="61" t="s">
        <v>55</v>
      </c>
      <c r="T36" s="61" t="s">
        <v>58</v>
      </c>
      <c r="U36" s="61" t="s">
        <v>59</v>
      </c>
      <c r="V36" s="61" t="s">
        <v>60</v>
      </c>
      <c r="W36" s="61" t="s">
        <v>61</v>
      </c>
      <c r="X36" s="57"/>
      <c r="Y36" s="53"/>
      <c r="Z36" s="54"/>
      <c r="AA36" s="54"/>
      <c r="AB36" s="54"/>
      <c r="AC36" s="54"/>
      <c r="AD36" s="54"/>
      <c r="AE36" s="54"/>
    </row>
    <row r="37" spans="1:31" ht="15" thickBot="1" x14ac:dyDescent="0.35">
      <c r="A37" s="106"/>
      <c r="B37" s="120"/>
      <c r="C37" s="121"/>
      <c r="D37" s="122"/>
      <c r="E37" s="123"/>
      <c r="F37" s="126"/>
      <c r="G37" s="128"/>
      <c r="H37" s="124"/>
      <c r="I37" s="95"/>
      <c r="J37" s="97">
        <f t="shared" si="0"/>
        <v>0</v>
      </c>
      <c r="K37" s="99">
        <f t="shared" ref="K37" si="17">J37*60</f>
        <v>0</v>
      </c>
      <c r="L37" s="124"/>
      <c r="M37" s="125"/>
      <c r="N37" s="118"/>
      <c r="O37" s="119"/>
      <c r="P37" s="21"/>
      <c r="Q37" s="22"/>
      <c r="S37" s="52" t="s">
        <v>56</v>
      </c>
      <c r="T37" s="62" t="s">
        <v>63</v>
      </c>
      <c r="U37" s="62" t="s">
        <v>64</v>
      </c>
      <c r="V37" s="62" t="s">
        <v>82</v>
      </c>
      <c r="W37" s="62" t="s">
        <v>82</v>
      </c>
      <c r="X37" s="57"/>
      <c r="Y37" s="55"/>
      <c r="Z37" s="54"/>
      <c r="AA37" s="54"/>
      <c r="AB37" s="54"/>
      <c r="AC37" s="54"/>
      <c r="AD37" s="54"/>
      <c r="AE37" s="54"/>
    </row>
    <row r="38" spans="1:31" x14ac:dyDescent="0.3">
      <c r="A38" s="105"/>
      <c r="B38" s="107"/>
      <c r="C38" s="108"/>
      <c r="D38" s="111" t="s">
        <v>16</v>
      </c>
      <c r="E38" s="113" t="s">
        <v>16</v>
      </c>
      <c r="F38" s="130"/>
      <c r="G38" s="128"/>
      <c r="H38" s="124">
        <f t="shared" ref="H38" si="18">H36+G37</f>
        <v>0</v>
      </c>
      <c r="I38" s="95"/>
      <c r="J38" s="97"/>
      <c r="K38" s="99"/>
      <c r="L38" s="114">
        <f t="shared" si="8"/>
        <v>0</v>
      </c>
      <c r="M38" s="116">
        <f t="shared" si="9"/>
        <v>0.375</v>
      </c>
      <c r="N38" s="118"/>
      <c r="O38" s="119"/>
      <c r="P38" s="21"/>
      <c r="Q38" s="22"/>
      <c r="S38" s="52" t="s">
        <v>57</v>
      </c>
      <c r="T38" s="63" t="s">
        <v>85</v>
      </c>
      <c r="U38" s="63" t="s">
        <v>75</v>
      </c>
      <c r="V38" s="63" t="s">
        <v>76</v>
      </c>
      <c r="W38" s="63" t="s">
        <v>78</v>
      </c>
      <c r="X38" s="58"/>
      <c r="Y38" s="54"/>
      <c r="Z38" s="54"/>
      <c r="AA38" s="54"/>
      <c r="AB38" s="54"/>
      <c r="AC38" s="54"/>
      <c r="AD38" s="54"/>
      <c r="AE38" s="54"/>
    </row>
    <row r="39" spans="1:31" ht="15" thickBot="1" x14ac:dyDescent="0.35">
      <c r="A39" s="106"/>
      <c r="B39" s="120"/>
      <c r="C39" s="121"/>
      <c r="D39" s="122"/>
      <c r="E39" s="123"/>
      <c r="F39" s="126"/>
      <c r="G39" s="128"/>
      <c r="H39" s="124"/>
      <c r="I39" s="95"/>
      <c r="J39" s="97">
        <f t="shared" si="0"/>
        <v>0</v>
      </c>
      <c r="K39" s="99">
        <f t="shared" ref="K39" si="19">J39*60</f>
        <v>0</v>
      </c>
      <c r="L39" s="124"/>
      <c r="M39" s="125"/>
      <c r="N39" s="118"/>
      <c r="O39" s="119"/>
      <c r="P39" s="21"/>
      <c r="Q39" s="22"/>
      <c r="V39" s="2"/>
      <c r="Y39" s="54"/>
      <c r="Z39" s="54"/>
      <c r="AA39" s="54"/>
      <c r="AB39" s="54"/>
      <c r="AC39" s="54"/>
      <c r="AD39" s="54"/>
      <c r="AE39" s="54"/>
    </row>
    <row r="40" spans="1:31" x14ac:dyDescent="0.3">
      <c r="A40" s="105"/>
      <c r="B40" s="107"/>
      <c r="C40" s="108"/>
      <c r="D40" s="111" t="s">
        <v>16</v>
      </c>
      <c r="E40" s="113" t="s">
        <v>16</v>
      </c>
      <c r="F40" s="130"/>
      <c r="G40" s="128"/>
      <c r="H40" s="124">
        <f t="shared" ref="H40" si="20">H38+G39</f>
        <v>0</v>
      </c>
      <c r="I40" s="95"/>
      <c r="J40" s="97"/>
      <c r="K40" s="99"/>
      <c r="L40" s="114">
        <f t="shared" si="8"/>
        <v>0</v>
      </c>
      <c r="M40" s="116">
        <f t="shared" si="9"/>
        <v>0.375</v>
      </c>
      <c r="N40" s="118"/>
      <c r="O40" s="119"/>
      <c r="P40" s="21"/>
      <c r="Q40" s="22"/>
      <c r="V40" s="2"/>
      <c r="W40" s="2"/>
      <c r="X40" s="2"/>
      <c r="Y40" s="56"/>
      <c r="Z40" s="54"/>
      <c r="AA40" s="54"/>
      <c r="AB40" s="54"/>
      <c r="AC40" s="54"/>
      <c r="AD40" s="54"/>
      <c r="AE40" s="54"/>
    </row>
    <row r="41" spans="1:31" ht="15" thickBot="1" x14ac:dyDescent="0.35">
      <c r="A41" s="106"/>
      <c r="B41" s="120"/>
      <c r="C41" s="121"/>
      <c r="D41" s="122"/>
      <c r="E41" s="123"/>
      <c r="F41" s="126"/>
      <c r="G41" s="128"/>
      <c r="H41" s="124"/>
      <c r="I41" s="95"/>
      <c r="J41" s="97">
        <f t="shared" si="0"/>
        <v>0</v>
      </c>
      <c r="K41" s="99">
        <f t="shared" ref="K41" si="21">J41*60</f>
        <v>0</v>
      </c>
      <c r="L41" s="124"/>
      <c r="M41" s="125"/>
      <c r="N41" s="118"/>
      <c r="O41" s="119"/>
      <c r="P41" s="21"/>
      <c r="Q41" s="22"/>
      <c r="V41" s="2"/>
      <c r="Y41" s="56"/>
      <c r="Z41" s="54"/>
      <c r="AA41" s="54"/>
      <c r="AB41" s="54"/>
      <c r="AC41" s="54"/>
      <c r="AD41" s="54"/>
      <c r="AE41" s="54"/>
    </row>
    <row r="42" spans="1:31" x14ac:dyDescent="0.3">
      <c r="A42" s="105"/>
      <c r="B42" s="107"/>
      <c r="C42" s="108"/>
      <c r="D42" s="111" t="s">
        <v>16</v>
      </c>
      <c r="E42" s="113" t="s">
        <v>16</v>
      </c>
      <c r="F42" s="130"/>
      <c r="G42" s="128"/>
      <c r="H42" s="124">
        <f t="shared" ref="H42" si="22">H40+G41</f>
        <v>0</v>
      </c>
      <c r="I42" s="95"/>
      <c r="J42" s="97"/>
      <c r="K42" s="99"/>
      <c r="L42" s="114">
        <f t="shared" si="8"/>
        <v>0</v>
      </c>
      <c r="M42" s="116">
        <f t="shared" si="9"/>
        <v>0.375</v>
      </c>
      <c r="N42" s="118"/>
      <c r="O42" s="119"/>
      <c r="P42" s="21"/>
      <c r="Q42" s="22"/>
      <c r="V42" s="2"/>
      <c r="W42" s="2"/>
      <c r="X42" s="2"/>
      <c r="Y42" s="56"/>
      <c r="Z42" s="54"/>
      <c r="AA42" s="54"/>
      <c r="AB42" s="54"/>
      <c r="AC42" s="54"/>
      <c r="AD42" s="54"/>
      <c r="AE42" s="54"/>
    </row>
    <row r="43" spans="1:31" ht="15" thickBot="1" x14ac:dyDescent="0.35">
      <c r="A43" s="106"/>
      <c r="B43" s="120"/>
      <c r="C43" s="121"/>
      <c r="D43" s="122"/>
      <c r="E43" s="123"/>
      <c r="F43" s="126"/>
      <c r="G43" s="128"/>
      <c r="H43" s="124"/>
      <c r="I43" s="95"/>
      <c r="J43" s="97">
        <f t="shared" si="0"/>
        <v>0</v>
      </c>
      <c r="K43" s="99">
        <f t="shared" ref="K43" si="23">J43*60</f>
        <v>0</v>
      </c>
      <c r="L43" s="124"/>
      <c r="M43" s="125"/>
      <c r="N43" s="118"/>
      <c r="O43" s="119"/>
      <c r="P43" s="21"/>
      <c r="Q43" s="22"/>
      <c r="V43" s="2"/>
      <c r="W43" s="2"/>
      <c r="X43" s="2"/>
      <c r="Y43" s="56"/>
      <c r="Z43" s="54"/>
      <c r="AA43" s="54"/>
      <c r="AB43" s="54"/>
      <c r="AC43" s="54"/>
      <c r="AD43" s="54"/>
      <c r="AE43" s="54"/>
    </row>
    <row r="44" spans="1:31" x14ac:dyDescent="0.3">
      <c r="A44" s="105"/>
      <c r="B44" s="107"/>
      <c r="C44" s="108"/>
      <c r="D44" s="111" t="s">
        <v>16</v>
      </c>
      <c r="E44" s="113" t="s">
        <v>16</v>
      </c>
      <c r="F44" s="130"/>
      <c r="G44" s="128"/>
      <c r="H44" s="124">
        <f t="shared" ref="H44" si="24">H42+G43</f>
        <v>0</v>
      </c>
      <c r="I44" s="95"/>
      <c r="J44" s="97"/>
      <c r="K44" s="99"/>
      <c r="L44" s="114">
        <f t="shared" si="8"/>
        <v>0</v>
      </c>
      <c r="M44" s="116">
        <f t="shared" si="9"/>
        <v>0.375</v>
      </c>
      <c r="N44" s="118"/>
      <c r="O44" s="119"/>
      <c r="P44" s="21"/>
      <c r="Q44" s="22"/>
      <c r="V44" s="2"/>
      <c r="W44" s="2"/>
      <c r="X44" s="2"/>
      <c r="Y44" s="56"/>
      <c r="Z44" s="54"/>
      <c r="AA44" s="54"/>
      <c r="AB44" s="54"/>
      <c r="AC44" s="54"/>
      <c r="AD44" s="54"/>
      <c r="AE44" s="54"/>
    </row>
    <row r="45" spans="1:31" ht="15" thickBot="1" x14ac:dyDescent="0.35">
      <c r="A45" s="106"/>
      <c r="B45" s="120"/>
      <c r="C45" s="121"/>
      <c r="D45" s="122"/>
      <c r="E45" s="123"/>
      <c r="F45" s="126"/>
      <c r="G45" s="128"/>
      <c r="H45" s="124"/>
      <c r="I45" s="95"/>
      <c r="J45" s="97">
        <f t="shared" si="0"/>
        <v>0</v>
      </c>
      <c r="K45" s="99">
        <f t="shared" ref="K45" si="25">J45*60</f>
        <v>0</v>
      </c>
      <c r="L45" s="124"/>
      <c r="M45" s="125"/>
      <c r="N45" s="118"/>
      <c r="O45" s="119"/>
      <c r="P45" s="21"/>
      <c r="Q45" s="22"/>
      <c r="V45" s="2"/>
      <c r="W45" s="2"/>
      <c r="X45" s="2"/>
      <c r="Y45" s="3"/>
    </row>
    <row r="46" spans="1:31" x14ac:dyDescent="0.3">
      <c r="A46" s="105"/>
      <c r="B46" s="107"/>
      <c r="C46" s="108"/>
      <c r="D46" s="111" t="s">
        <v>16</v>
      </c>
      <c r="E46" s="113" t="s">
        <v>16</v>
      </c>
      <c r="F46" s="130"/>
      <c r="G46" s="128"/>
      <c r="H46" s="124">
        <f t="shared" ref="H46" si="26">H44+G45</f>
        <v>0</v>
      </c>
      <c r="I46" s="95"/>
      <c r="J46" s="97"/>
      <c r="K46" s="99"/>
      <c r="L46" s="114">
        <f t="shared" si="8"/>
        <v>0</v>
      </c>
      <c r="M46" s="116">
        <f t="shared" si="9"/>
        <v>0.375</v>
      </c>
      <c r="N46" s="118"/>
      <c r="O46" s="119"/>
      <c r="P46" s="21"/>
      <c r="Q46" s="22"/>
      <c r="S46" s="60" t="s">
        <v>86</v>
      </c>
      <c r="Y46" s="68" t="s">
        <v>71</v>
      </c>
      <c r="Z46" s="68"/>
      <c r="AA46" s="68"/>
      <c r="AB46" s="54"/>
      <c r="AC46" s="59" t="s">
        <v>70</v>
      </c>
      <c r="AD46" s="59"/>
      <c r="AE46" s="59" t="s">
        <v>69</v>
      </c>
    </row>
    <row r="47" spans="1:31" ht="15" thickBot="1" x14ac:dyDescent="0.35">
      <c r="A47" s="106"/>
      <c r="B47" s="120"/>
      <c r="C47" s="121"/>
      <c r="D47" s="122"/>
      <c r="E47" s="123"/>
      <c r="F47" s="126"/>
      <c r="G47" s="128"/>
      <c r="H47" s="124"/>
      <c r="I47" s="95"/>
      <c r="J47" s="97">
        <f t="shared" si="0"/>
        <v>0</v>
      </c>
      <c r="K47" s="99">
        <f t="shared" ref="K47" si="27">J47*60</f>
        <v>0</v>
      </c>
      <c r="L47" s="124"/>
      <c r="M47" s="125"/>
      <c r="N47" s="101"/>
      <c r="O47" s="102"/>
      <c r="P47" s="21"/>
      <c r="Q47" s="22"/>
      <c r="S47" s="61" t="s">
        <v>55</v>
      </c>
      <c r="T47" s="61" t="s">
        <v>58</v>
      </c>
      <c r="U47" s="61" t="s">
        <v>59</v>
      </c>
      <c r="V47" s="61" t="s">
        <v>60</v>
      </c>
      <c r="W47" s="61" t="s">
        <v>61</v>
      </c>
      <c r="X47" s="57"/>
      <c r="Y47" s="53"/>
      <c r="Z47" s="54"/>
      <c r="AA47" s="54"/>
      <c r="AB47" s="54"/>
      <c r="AC47" s="54"/>
      <c r="AD47" s="54"/>
      <c r="AE47" s="54"/>
    </row>
    <row r="48" spans="1:31" ht="15" thickBot="1" x14ac:dyDescent="0.35">
      <c r="A48" s="105"/>
      <c r="B48" s="107"/>
      <c r="C48" s="108"/>
      <c r="D48" s="111" t="s">
        <v>16</v>
      </c>
      <c r="E48" s="113" t="s">
        <v>16</v>
      </c>
      <c r="F48" s="127"/>
      <c r="G48" s="129"/>
      <c r="H48" s="70"/>
      <c r="I48" s="96"/>
      <c r="J48" s="98"/>
      <c r="K48" s="100"/>
      <c r="L48" s="114">
        <f t="shared" si="8"/>
        <v>0</v>
      </c>
      <c r="M48" s="116">
        <f t="shared" si="9"/>
        <v>0.375</v>
      </c>
      <c r="N48" s="103"/>
      <c r="O48" s="104"/>
      <c r="P48" s="23"/>
      <c r="Q48" s="24"/>
      <c r="S48" s="52" t="s">
        <v>56</v>
      </c>
      <c r="T48" s="62" t="s">
        <v>62</v>
      </c>
      <c r="U48" s="62" t="s">
        <v>63</v>
      </c>
      <c r="V48" s="62" t="s">
        <v>64</v>
      </c>
      <c r="W48" s="62" t="s">
        <v>77</v>
      </c>
      <c r="X48" s="57"/>
      <c r="Y48" s="55"/>
      <c r="Z48" s="54"/>
      <c r="AA48" s="54"/>
      <c r="AB48" s="54"/>
      <c r="AC48" s="54"/>
      <c r="AD48" s="54"/>
      <c r="AE48" s="54"/>
    </row>
    <row r="49" spans="1:31" ht="15" thickBot="1" x14ac:dyDescent="0.35">
      <c r="A49" s="106"/>
      <c r="B49" s="109"/>
      <c r="C49" s="110"/>
      <c r="D49" s="112"/>
      <c r="E49" s="112"/>
      <c r="I49" s="70"/>
      <c r="J49" s="94"/>
      <c r="K49" s="94"/>
      <c r="L49" s="115"/>
      <c r="M49" s="117"/>
      <c r="S49" s="52" t="s">
        <v>57</v>
      </c>
      <c r="T49" s="63" t="s">
        <v>87</v>
      </c>
      <c r="U49" s="63" t="s">
        <v>87</v>
      </c>
      <c r="V49" s="63" t="s">
        <v>87</v>
      </c>
      <c r="W49" s="63" t="s">
        <v>87</v>
      </c>
      <c r="X49" s="58"/>
      <c r="Y49" s="54"/>
      <c r="Z49" s="54"/>
      <c r="AA49" s="54"/>
      <c r="AB49" s="54"/>
      <c r="AC49" s="54"/>
      <c r="AD49" s="54"/>
      <c r="AE49" s="54"/>
    </row>
    <row r="50" spans="1:31" x14ac:dyDescent="0.3">
      <c r="J50" s="94"/>
      <c r="K50" s="94"/>
      <c r="V50" s="2"/>
      <c r="Y50" s="54"/>
      <c r="Z50" s="54"/>
      <c r="AA50" s="54"/>
      <c r="AB50" s="54"/>
      <c r="AC50" s="54"/>
      <c r="AD50" s="54"/>
      <c r="AE50" s="54"/>
    </row>
    <row r="51" spans="1:31" x14ac:dyDescent="0.3">
      <c r="V51" s="2"/>
      <c r="W51" s="2"/>
      <c r="X51" s="2"/>
      <c r="Y51" s="56"/>
      <c r="Z51" s="54"/>
      <c r="AA51" s="54"/>
      <c r="AB51" s="54"/>
      <c r="AC51" s="54"/>
      <c r="AD51" s="54"/>
      <c r="AE51" s="54"/>
    </row>
    <row r="52" spans="1:31" x14ac:dyDescent="0.3">
      <c r="V52" s="2"/>
      <c r="Y52" s="56"/>
      <c r="Z52" s="54"/>
      <c r="AA52" s="54"/>
      <c r="AB52" s="54"/>
      <c r="AC52" s="54"/>
      <c r="AD52" s="54"/>
      <c r="AE52" s="54"/>
    </row>
    <row r="53" spans="1:31" x14ac:dyDescent="0.3">
      <c r="V53" s="2"/>
      <c r="W53" s="2"/>
      <c r="X53" s="2"/>
      <c r="Y53" s="56"/>
      <c r="Z53" s="54"/>
      <c r="AA53" s="54"/>
      <c r="AB53" s="54"/>
      <c r="AC53" s="54"/>
      <c r="AD53" s="54"/>
      <c r="AE53" s="54"/>
    </row>
    <row r="54" spans="1:31" x14ac:dyDescent="0.3">
      <c r="V54" s="2"/>
      <c r="W54" s="2"/>
      <c r="X54" s="2"/>
      <c r="Y54" s="56"/>
      <c r="Z54" s="54"/>
      <c r="AA54" s="54"/>
      <c r="AB54" s="54"/>
      <c r="AC54" s="54"/>
      <c r="AD54" s="54"/>
      <c r="AE54" s="54"/>
    </row>
    <row r="55" spans="1:31" x14ac:dyDescent="0.3">
      <c r="V55" s="2"/>
      <c r="W55" s="2"/>
      <c r="X55" s="2"/>
      <c r="Y55" s="56"/>
      <c r="Z55" s="54"/>
      <c r="AA55" s="54"/>
      <c r="AB55" s="54"/>
      <c r="AC55" s="54"/>
      <c r="AD55" s="54"/>
      <c r="AE55" s="54"/>
    </row>
    <row r="56" spans="1:31" x14ac:dyDescent="0.3">
      <c r="V56" s="2"/>
      <c r="W56" s="2"/>
      <c r="X56" s="2"/>
      <c r="Y56" s="56"/>
      <c r="Z56" s="54"/>
      <c r="AA56" s="54"/>
      <c r="AB56" s="54"/>
      <c r="AC56" s="54"/>
      <c r="AD56" s="54"/>
      <c r="AE56" s="54"/>
    </row>
  </sheetData>
  <mergeCells count="278">
    <mergeCell ref="Y3:AA3"/>
    <mergeCell ref="A4:E4"/>
    <mergeCell ref="G4:M4"/>
    <mergeCell ref="P4:Q4"/>
    <mergeCell ref="A1:B1"/>
    <mergeCell ref="C1:E1"/>
    <mergeCell ref="F1:Q1"/>
    <mergeCell ref="S1:AE1"/>
    <mergeCell ref="A2:E2"/>
    <mergeCell ref="G2:M2"/>
    <mergeCell ref="P2:Q2"/>
    <mergeCell ref="A5:E5"/>
    <mergeCell ref="F5:F7"/>
    <mergeCell ref="G5:O7"/>
    <mergeCell ref="P5:Q5"/>
    <mergeCell ref="A6:E6"/>
    <mergeCell ref="P6:Q6"/>
    <mergeCell ref="A7:E7"/>
    <mergeCell ref="A3:E3"/>
    <mergeCell ref="G3:M3"/>
    <mergeCell ref="P3:Q3"/>
    <mergeCell ref="A8:E8"/>
    <mergeCell ref="F8:F9"/>
    <mergeCell ref="G8:O9"/>
    <mergeCell ref="A9:E9"/>
    <mergeCell ref="A10:A11"/>
    <mergeCell ref="B10:C11"/>
    <mergeCell ref="D10:D11"/>
    <mergeCell ref="E10:E11"/>
    <mergeCell ref="F10:F11"/>
    <mergeCell ref="G10:G11"/>
    <mergeCell ref="N10:O11"/>
    <mergeCell ref="P10:Q10"/>
    <mergeCell ref="A12:A13"/>
    <mergeCell ref="B12:C13"/>
    <mergeCell ref="D12:D13"/>
    <mergeCell ref="E12:E13"/>
    <mergeCell ref="F13:F14"/>
    <mergeCell ref="G13:G14"/>
    <mergeCell ref="I13:I14"/>
    <mergeCell ref="J13:J14"/>
    <mergeCell ref="H10:H11"/>
    <mergeCell ref="I10:I11"/>
    <mergeCell ref="J10:J11"/>
    <mergeCell ref="K10:K11"/>
    <mergeCell ref="L10:L11"/>
    <mergeCell ref="M10:M11"/>
    <mergeCell ref="K15:K16"/>
    <mergeCell ref="N15:O16"/>
    <mergeCell ref="A16:A17"/>
    <mergeCell ref="B16:C17"/>
    <mergeCell ref="D16:D17"/>
    <mergeCell ref="E16:E17"/>
    <mergeCell ref="H16:H17"/>
    <mergeCell ref="K13:K14"/>
    <mergeCell ref="N13:O14"/>
    <mergeCell ref="A14:A15"/>
    <mergeCell ref="B14:C15"/>
    <mergeCell ref="D14:D15"/>
    <mergeCell ref="E14:E15"/>
    <mergeCell ref="H14:H15"/>
    <mergeCell ref="L14:L15"/>
    <mergeCell ref="M14:M15"/>
    <mergeCell ref="F15:F16"/>
    <mergeCell ref="D20:D21"/>
    <mergeCell ref="E20:E21"/>
    <mergeCell ref="H20:H21"/>
    <mergeCell ref="L20:L21"/>
    <mergeCell ref="N17:O18"/>
    <mergeCell ref="A18:A19"/>
    <mergeCell ref="B18:C19"/>
    <mergeCell ref="D18:D19"/>
    <mergeCell ref="E18:E19"/>
    <mergeCell ref="H18:H19"/>
    <mergeCell ref="L18:L19"/>
    <mergeCell ref="M18:M19"/>
    <mergeCell ref="F19:F20"/>
    <mergeCell ref="G19:G20"/>
    <mergeCell ref="L16:L17"/>
    <mergeCell ref="M16:M17"/>
    <mergeCell ref="F17:F18"/>
    <mergeCell ref="G17:G18"/>
    <mergeCell ref="I17:I18"/>
    <mergeCell ref="J17:J18"/>
    <mergeCell ref="K17:K18"/>
    <mergeCell ref="G15:G16"/>
    <mergeCell ref="I15:I16"/>
    <mergeCell ref="J15:J16"/>
    <mergeCell ref="H24:H25"/>
    <mergeCell ref="L24:L25"/>
    <mergeCell ref="N21:O22"/>
    <mergeCell ref="A22:A23"/>
    <mergeCell ref="B22:C23"/>
    <mergeCell ref="D22:D23"/>
    <mergeCell ref="E22:E23"/>
    <mergeCell ref="H22:H23"/>
    <mergeCell ref="L22:L23"/>
    <mergeCell ref="M22:M23"/>
    <mergeCell ref="F23:F24"/>
    <mergeCell ref="G23:G24"/>
    <mergeCell ref="M20:M21"/>
    <mergeCell ref="F21:F22"/>
    <mergeCell ref="G21:G22"/>
    <mergeCell ref="I21:I22"/>
    <mergeCell ref="J21:J22"/>
    <mergeCell ref="K21:K22"/>
    <mergeCell ref="I19:I20"/>
    <mergeCell ref="J19:J20"/>
    <mergeCell ref="K19:K20"/>
    <mergeCell ref="N19:O20"/>
    <mergeCell ref="A20:A21"/>
    <mergeCell ref="B20:C21"/>
    <mergeCell ref="N25:O26"/>
    <mergeCell ref="A26:A27"/>
    <mergeCell ref="B26:C27"/>
    <mergeCell ref="D26:D27"/>
    <mergeCell ref="E26:E27"/>
    <mergeCell ref="H26:H27"/>
    <mergeCell ref="L26:L27"/>
    <mergeCell ref="M26:M27"/>
    <mergeCell ref="F27:F28"/>
    <mergeCell ref="G27:G28"/>
    <mergeCell ref="M24:M25"/>
    <mergeCell ref="F25:F26"/>
    <mergeCell ref="G25:G26"/>
    <mergeCell ref="I25:I26"/>
    <mergeCell ref="J25:J26"/>
    <mergeCell ref="K25:K26"/>
    <mergeCell ref="I23:I24"/>
    <mergeCell ref="J23:J24"/>
    <mergeCell ref="K23:K24"/>
    <mergeCell ref="N23:O24"/>
    <mergeCell ref="A24:A25"/>
    <mergeCell ref="B24:C25"/>
    <mergeCell ref="D24:D25"/>
    <mergeCell ref="E24:E25"/>
    <mergeCell ref="I27:I28"/>
    <mergeCell ref="J27:J28"/>
    <mergeCell ref="K27:K28"/>
    <mergeCell ref="N27:O28"/>
    <mergeCell ref="A28:A29"/>
    <mergeCell ref="B28:C29"/>
    <mergeCell ref="D28:D29"/>
    <mergeCell ref="E28:E29"/>
    <mergeCell ref="H28:H29"/>
    <mergeCell ref="L28:L29"/>
    <mergeCell ref="K31:K32"/>
    <mergeCell ref="N31:O32"/>
    <mergeCell ref="A32:A33"/>
    <mergeCell ref="B32:C33"/>
    <mergeCell ref="D32:D33"/>
    <mergeCell ref="E32:E33"/>
    <mergeCell ref="H32:H33"/>
    <mergeCell ref="L32:L33"/>
    <mergeCell ref="N29:O30"/>
    <mergeCell ref="A30:A31"/>
    <mergeCell ref="B30:C31"/>
    <mergeCell ref="D30:D31"/>
    <mergeCell ref="E30:E31"/>
    <mergeCell ref="H30:H31"/>
    <mergeCell ref="L30:L31"/>
    <mergeCell ref="M30:M31"/>
    <mergeCell ref="F31:F32"/>
    <mergeCell ref="G31:G32"/>
    <mergeCell ref="M28:M29"/>
    <mergeCell ref="F29:F30"/>
    <mergeCell ref="G29:G30"/>
    <mergeCell ref="I29:I30"/>
    <mergeCell ref="J29:J30"/>
    <mergeCell ref="K29:K30"/>
    <mergeCell ref="A36:A37"/>
    <mergeCell ref="B36:C37"/>
    <mergeCell ref="D36:D37"/>
    <mergeCell ref="E36:E37"/>
    <mergeCell ref="H36:H37"/>
    <mergeCell ref="L36:L37"/>
    <mergeCell ref="N33:O34"/>
    <mergeCell ref="A34:A35"/>
    <mergeCell ref="B34:C35"/>
    <mergeCell ref="D34:D35"/>
    <mergeCell ref="E34:E35"/>
    <mergeCell ref="H34:H35"/>
    <mergeCell ref="L34:L35"/>
    <mergeCell ref="M34:M35"/>
    <mergeCell ref="F35:F36"/>
    <mergeCell ref="G35:G36"/>
    <mergeCell ref="M32:M33"/>
    <mergeCell ref="F33:F34"/>
    <mergeCell ref="G33:G34"/>
    <mergeCell ref="I33:I34"/>
    <mergeCell ref="J33:J34"/>
    <mergeCell ref="K33:K34"/>
    <mergeCell ref="I31:I32"/>
    <mergeCell ref="J31:J32"/>
    <mergeCell ref="D40:D41"/>
    <mergeCell ref="E40:E41"/>
    <mergeCell ref="H40:H41"/>
    <mergeCell ref="L40:L41"/>
    <mergeCell ref="N37:O38"/>
    <mergeCell ref="A38:A39"/>
    <mergeCell ref="B38:C39"/>
    <mergeCell ref="D38:D39"/>
    <mergeCell ref="E38:E39"/>
    <mergeCell ref="H38:H39"/>
    <mergeCell ref="L38:L39"/>
    <mergeCell ref="M38:M39"/>
    <mergeCell ref="F39:F40"/>
    <mergeCell ref="G39:G40"/>
    <mergeCell ref="M36:M37"/>
    <mergeCell ref="F37:F38"/>
    <mergeCell ref="G37:G38"/>
    <mergeCell ref="I37:I38"/>
    <mergeCell ref="J37:J38"/>
    <mergeCell ref="K37:K38"/>
    <mergeCell ref="I35:I36"/>
    <mergeCell ref="J35:J36"/>
    <mergeCell ref="K35:K36"/>
    <mergeCell ref="N35:O36"/>
    <mergeCell ref="H44:H45"/>
    <mergeCell ref="L44:L45"/>
    <mergeCell ref="N41:O42"/>
    <mergeCell ref="A42:A43"/>
    <mergeCell ref="B42:C43"/>
    <mergeCell ref="D42:D43"/>
    <mergeCell ref="E42:E43"/>
    <mergeCell ref="H42:H43"/>
    <mergeCell ref="L42:L43"/>
    <mergeCell ref="M42:M43"/>
    <mergeCell ref="F43:F44"/>
    <mergeCell ref="G43:G44"/>
    <mergeCell ref="M40:M41"/>
    <mergeCell ref="F41:F42"/>
    <mergeCell ref="G41:G42"/>
    <mergeCell ref="I41:I42"/>
    <mergeCell ref="J41:J42"/>
    <mergeCell ref="K41:K42"/>
    <mergeCell ref="I39:I40"/>
    <mergeCell ref="J39:J40"/>
    <mergeCell ref="K39:K40"/>
    <mergeCell ref="N39:O40"/>
    <mergeCell ref="A40:A41"/>
    <mergeCell ref="B40:C41"/>
    <mergeCell ref="N45:O46"/>
    <mergeCell ref="A46:A47"/>
    <mergeCell ref="B46:C47"/>
    <mergeCell ref="D46:D47"/>
    <mergeCell ref="E46:E47"/>
    <mergeCell ref="H46:H47"/>
    <mergeCell ref="L46:L47"/>
    <mergeCell ref="M46:M47"/>
    <mergeCell ref="F47:F48"/>
    <mergeCell ref="G47:G48"/>
    <mergeCell ref="M44:M45"/>
    <mergeCell ref="F45:F46"/>
    <mergeCell ref="G45:G46"/>
    <mergeCell ref="I45:I46"/>
    <mergeCell ref="J45:J46"/>
    <mergeCell ref="K45:K46"/>
    <mergeCell ref="I43:I44"/>
    <mergeCell ref="J43:J44"/>
    <mergeCell ref="K43:K44"/>
    <mergeCell ref="N43:O44"/>
    <mergeCell ref="A44:A45"/>
    <mergeCell ref="B44:C45"/>
    <mergeCell ref="D44:D45"/>
    <mergeCell ref="E44:E45"/>
    <mergeCell ref="J49:J50"/>
    <mergeCell ref="K49:K50"/>
    <mergeCell ref="I47:I48"/>
    <mergeCell ref="J47:J48"/>
    <mergeCell ref="K47:K48"/>
    <mergeCell ref="N47:O48"/>
    <mergeCell ref="A48:A49"/>
    <mergeCell ref="B48:C49"/>
    <mergeCell ref="D48:D49"/>
    <mergeCell ref="E48:E49"/>
    <mergeCell ref="L48:L49"/>
    <mergeCell ref="M48:M4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D0B3-FAC0-4161-A478-532929148919}">
  <dimension ref="A1:AE56"/>
  <sheetViews>
    <sheetView topLeftCell="L31" zoomScale="80" zoomScaleNormal="80" workbookViewId="0">
      <selection activeCell="S58" sqref="S58"/>
    </sheetView>
  </sheetViews>
  <sheetFormatPr defaultColWidth="9.109375" defaultRowHeight="14.4" x14ac:dyDescent="0.3"/>
  <cols>
    <col min="1" max="1" width="4.88671875" style="1" customWidth="1"/>
    <col min="2" max="2" width="7.5546875" style="1" customWidth="1"/>
    <col min="3" max="3" width="29.5546875" style="1" customWidth="1"/>
    <col min="4" max="4" width="11" style="1" customWidth="1"/>
    <col min="5" max="5" width="10.44140625" style="1" customWidth="1"/>
    <col min="6" max="6" width="18.44140625" style="26" customWidth="1"/>
    <col min="7" max="7" width="8.5546875" style="1" bestFit="1" customWidth="1"/>
    <col min="8" max="8" width="8.44140625" style="1" bestFit="1" customWidth="1"/>
    <col min="9" max="9" width="7" style="1" customWidth="1"/>
    <col min="10" max="10" width="7.33203125" style="1" bestFit="1" customWidth="1"/>
    <col min="11" max="11" width="5.88671875" style="1" bestFit="1" customWidth="1"/>
    <col min="12" max="12" width="9.5546875" style="1" customWidth="1"/>
    <col min="13" max="13" width="9" style="1" customWidth="1"/>
    <col min="14" max="14" width="18.6640625" style="1" customWidth="1"/>
    <col min="15" max="15" width="47.33203125" style="1" customWidth="1"/>
    <col min="16" max="16" width="9.44140625" style="1" customWidth="1"/>
    <col min="17" max="17" width="9.109375" style="1"/>
    <col min="18" max="18" width="5.44140625" style="1" customWidth="1"/>
    <col min="19" max="19" width="25.88671875" style="1" bestFit="1" customWidth="1"/>
    <col min="20" max="20" width="8.88671875" style="1" bestFit="1" customWidth="1"/>
    <col min="21" max="21" width="8" style="1" bestFit="1" customWidth="1"/>
    <col min="22" max="22" width="8.88671875" style="1" bestFit="1" customWidth="1"/>
    <col min="23" max="23" width="11.109375" style="1" bestFit="1" customWidth="1"/>
    <col min="24" max="24" width="2.44140625" style="1" customWidth="1"/>
    <col min="25" max="27" width="9.109375" style="1"/>
    <col min="28" max="28" width="2.6640625" style="1" customWidth="1"/>
    <col min="29" max="30" width="9.109375" style="1"/>
    <col min="31" max="31" width="15.33203125" style="1" customWidth="1"/>
    <col min="32" max="16384" width="9.109375" style="1"/>
  </cols>
  <sheetData>
    <row r="1" spans="1:31" ht="30.6" customHeight="1" thickBot="1" x14ac:dyDescent="0.35">
      <c r="A1" s="209" t="s">
        <v>6</v>
      </c>
      <c r="B1" s="210"/>
      <c r="C1" s="211"/>
      <c r="D1" s="211"/>
      <c r="E1" s="212"/>
      <c r="F1" s="213" t="s">
        <v>0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/>
      <c r="S1" s="213" t="s">
        <v>54</v>
      </c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17.25" customHeight="1" thickBot="1" x14ac:dyDescent="0.35">
      <c r="A2" s="216" t="s">
        <v>7</v>
      </c>
      <c r="B2" s="217"/>
      <c r="C2" s="217"/>
      <c r="D2" s="217"/>
      <c r="E2" s="218"/>
      <c r="F2" s="86" t="s">
        <v>1</v>
      </c>
      <c r="G2" s="219"/>
      <c r="H2" s="219"/>
      <c r="I2" s="219"/>
      <c r="J2" s="219"/>
      <c r="K2" s="219"/>
      <c r="L2" s="219"/>
      <c r="M2" s="220"/>
      <c r="N2" s="14" t="s">
        <v>4</v>
      </c>
      <c r="O2" s="16"/>
      <c r="P2" s="221"/>
      <c r="Q2" s="222"/>
    </row>
    <row r="3" spans="1:31" ht="15" thickBot="1" x14ac:dyDescent="0.35">
      <c r="A3" s="198" t="s">
        <v>15</v>
      </c>
      <c r="B3" s="199"/>
      <c r="C3" s="199"/>
      <c r="D3" s="199"/>
      <c r="E3" s="200"/>
      <c r="F3" s="86" t="s">
        <v>2</v>
      </c>
      <c r="G3" s="201">
        <v>0.375</v>
      </c>
      <c r="H3" s="201"/>
      <c r="I3" s="201"/>
      <c r="J3" s="201"/>
      <c r="K3" s="201"/>
      <c r="L3" s="201"/>
      <c r="M3" s="201"/>
      <c r="N3" s="15" t="s">
        <v>3</v>
      </c>
      <c r="O3" s="9">
        <f>MAX(M14:M49)</f>
        <v>0.375</v>
      </c>
      <c r="P3" s="202" t="s">
        <v>17</v>
      </c>
      <c r="Q3" s="203"/>
      <c r="S3" s="60" t="s">
        <v>72</v>
      </c>
      <c r="Y3" s="204" t="s">
        <v>71</v>
      </c>
      <c r="Z3" s="204"/>
      <c r="AA3" s="204"/>
      <c r="AB3" s="54"/>
      <c r="AC3" s="59" t="s">
        <v>70</v>
      </c>
      <c r="AD3" s="59"/>
      <c r="AE3" s="59" t="s">
        <v>69</v>
      </c>
    </row>
    <row r="4" spans="1:31" ht="15" thickBot="1" x14ac:dyDescent="0.35">
      <c r="A4" s="159"/>
      <c r="B4" s="160"/>
      <c r="C4" s="160"/>
      <c r="D4" s="160"/>
      <c r="E4" s="161"/>
      <c r="F4" s="87" t="s">
        <v>10</v>
      </c>
      <c r="G4" s="205" t="str">
        <f>_xlfn.CONCAT(MAX(H14:H47)," SM")</f>
        <v>0 SM</v>
      </c>
      <c r="H4" s="205"/>
      <c r="I4" s="205"/>
      <c r="J4" s="205"/>
      <c r="K4" s="205"/>
      <c r="L4" s="205"/>
      <c r="M4" s="206"/>
      <c r="N4" s="17"/>
      <c r="O4" s="69"/>
      <c r="P4" s="207" t="s">
        <v>12</v>
      </c>
      <c r="Q4" s="208"/>
      <c r="S4" s="61" t="s">
        <v>55</v>
      </c>
      <c r="T4" s="61" t="s">
        <v>58</v>
      </c>
      <c r="U4" s="61" t="s">
        <v>59</v>
      </c>
      <c r="V4" s="61" t="s">
        <v>60</v>
      </c>
      <c r="W4" s="61" t="s">
        <v>61</v>
      </c>
      <c r="X4" s="57"/>
      <c r="Y4" s="53"/>
      <c r="Z4" s="54"/>
      <c r="AA4" s="54"/>
      <c r="AB4" s="54"/>
      <c r="AC4" s="54"/>
      <c r="AD4" s="54"/>
      <c r="AE4" s="54"/>
    </row>
    <row r="5" spans="1:31" x14ac:dyDescent="0.3">
      <c r="A5" s="159"/>
      <c r="B5" s="160"/>
      <c r="C5" s="160"/>
      <c r="D5" s="160"/>
      <c r="E5" s="161"/>
      <c r="F5" s="162" t="s">
        <v>8</v>
      </c>
      <c r="G5" s="184"/>
      <c r="H5" s="185"/>
      <c r="I5" s="185"/>
      <c r="J5" s="185"/>
      <c r="K5" s="185"/>
      <c r="L5" s="186"/>
      <c r="M5" s="186"/>
      <c r="N5" s="186"/>
      <c r="O5" s="187"/>
      <c r="P5" s="194" t="s">
        <v>11</v>
      </c>
      <c r="Q5" s="195"/>
      <c r="S5" s="52" t="s">
        <v>56</v>
      </c>
      <c r="T5" s="62" t="s">
        <v>62</v>
      </c>
      <c r="U5" s="62" t="s">
        <v>63</v>
      </c>
      <c r="V5" s="62" t="s">
        <v>64</v>
      </c>
      <c r="W5" s="62" t="s">
        <v>64</v>
      </c>
      <c r="X5" s="57"/>
      <c r="Y5" s="55"/>
      <c r="Z5" s="54"/>
      <c r="AA5" s="54"/>
      <c r="AB5" s="54"/>
      <c r="AC5" s="54"/>
      <c r="AD5" s="54"/>
      <c r="AE5" s="54"/>
    </row>
    <row r="6" spans="1:31" x14ac:dyDescent="0.3">
      <c r="A6" s="159"/>
      <c r="B6" s="160"/>
      <c r="C6" s="160"/>
      <c r="D6" s="160"/>
      <c r="E6" s="161"/>
      <c r="F6" s="182"/>
      <c r="G6" s="188"/>
      <c r="H6" s="189"/>
      <c r="I6" s="189"/>
      <c r="J6" s="189"/>
      <c r="K6" s="189"/>
      <c r="L6" s="189"/>
      <c r="M6" s="189"/>
      <c r="N6" s="189"/>
      <c r="O6" s="190"/>
      <c r="P6" s="196" t="s">
        <v>14</v>
      </c>
      <c r="Q6" s="197"/>
      <c r="S6" s="52" t="s">
        <v>57</v>
      </c>
      <c r="T6" s="62" t="s">
        <v>65</v>
      </c>
      <c r="U6" s="63" t="s">
        <v>66</v>
      </c>
      <c r="V6" s="63" t="s">
        <v>67</v>
      </c>
      <c r="W6" s="63" t="s">
        <v>68</v>
      </c>
      <c r="X6" s="58"/>
      <c r="Y6" s="54"/>
      <c r="Z6" s="54"/>
      <c r="AA6" s="54"/>
      <c r="AB6" s="54"/>
      <c r="AC6" s="54"/>
      <c r="AD6" s="54"/>
      <c r="AE6" s="54"/>
    </row>
    <row r="7" spans="1:31" ht="15" thickBot="1" x14ac:dyDescent="0.35">
      <c r="A7" s="159"/>
      <c r="B7" s="160"/>
      <c r="C7" s="160"/>
      <c r="D7" s="160"/>
      <c r="E7" s="161"/>
      <c r="F7" s="183"/>
      <c r="G7" s="191"/>
      <c r="H7" s="192"/>
      <c r="I7" s="192"/>
      <c r="J7" s="192"/>
      <c r="K7" s="192"/>
      <c r="L7" s="192"/>
      <c r="M7" s="192"/>
      <c r="N7" s="192"/>
      <c r="O7" s="193"/>
      <c r="P7" s="10"/>
      <c r="Q7" s="11"/>
      <c r="V7" s="2"/>
      <c r="Y7" s="54"/>
      <c r="Z7" s="54"/>
      <c r="AA7" s="54"/>
      <c r="AB7" s="54"/>
      <c r="AC7" s="54"/>
      <c r="AD7" s="54"/>
      <c r="AE7" s="54"/>
    </row>
    <row r="8" spans="1:31" x14ac:dyDescent="0.3">
      <c r="A8" s="159"/>
      <c r="B8" s="160"/>
      <c r="C8" s="160"/>
      <c r="D8" s="160"/>
      <c r="E8" s="161"/>
      <c r="F8" s="162" t="s">
        <v>9</v>
      </c>
      <c r="G8" s="164"/>
      <c r="H8" s="165"/>
      <c r="I8" s="165"/>
      <c r="J8" s="165"/>
      <c r="K8" s="165"/>
      <c r="L8" s="165"/>
      <c r="M8" s="165"/>
      <c r="N8" s="165"/>
      <c r="O8" s="166"/>
      <c r="P8" s="10"/>
      <c r="Q8" s="11"/>
      <c r="V8" s="2"/>
      <c r="W8" s="2"/>
      <c r="X8" s="2"/>
      <c r="Y8" s="56"/>
      <c r="Z8" s="54"/>
      <c r="AA8" s="54"/>
      <c r="AB8" s="54"/>
      <c r="AC8" s="54"/>
      <c r="AD8" s="54"/>
      <c r="AE8" s="54"/>
    </row>
    <row r="9" spans="1:31" ht="15" thickBot="1" x14ac:dyDescent="0.35">
      <c r="A9" s="170"/>
      <c r="B9" s="171"/>
      <c r="C9" s="171"/>
      <c r="D9" s="171"/>
      <c r="E9" s="172"/>
      <c r="F9" s="163"/>
      <c r="G9" s="167"/>
      <c r="H9" s="168"/>
      <c r="I9" s="168"/>
      <c r="J9" s="168"/>
      <c r="K9" s="168"/>
      <c r="L9" s="168"/>
      <c r="M9" s="168"/>
      <c r="N9" s="168"/>
      <c r="O9" s="169"/>
      <c r="P9" s="12"/>
      <c r="Q9" s="13"/>
      <c r="V9" s="2"/>
      <c r="Y9" s="56"/>
      <c r="Z9" s="54"/>
      <c r="AA9" s="54"/>
      <c r="AB9" s="54"/>
      <c r="AC9" s="54"/>
      <c r="AD9" s="54"/>
      <c r="AE9" s="54"/>
    </row>
    <row r="10" spans="1:31" ht="15.75" customHeight="1" thickBot="1" x14ac:dyDescent="0.35">
      <c r="A10" s="173" t="s">
        <v>88</v>
      </c>
      <c r="B10" s="173" t="s">
        <v>30</v>
      </c>
      <c r="C10" s="174"/>
      <c r="D10" s="175" t="s">
        <v>26</v>
      </c>
      <c r="E10" s="175" t="s">
        <v>25</v>
      </c>
      <c r="F10" s="176" t="s">
        <v>5</v>
      </c>
      <c r="G10" s="153" t="s">
        <v>18</v>
      </c>
      <c r="H10" s="151" t="s">
        <v>19</v>
      </c>
      <c r="I10" s="153" t="s">
        <v>20</v>
      </c>
      <c r="J10" s="155" t="s">
        <v>21</v>
      </c>
      <c r="K10" s="157" t="s">
        <v>22</v>
      </c>
      <c r="L10" s="151" t="s">
        <v>23</v>
      </c>
      <c r="M10" s="157" t="s">
        <v>24</v>
      </c>
      <c r="N10" s="178" t="s">
        <v>29</v>
      </c>
      <c r="O10" s="179"/>
      <c r="P10" s="141" t="s">
        <v>13</v>
      </c>
      <c r="Q10" s="142"/>
      <c r="V10" s="2"/>
      <c r="W10" s="2"/>
      <c r="X10" s="2"/>
      <c r="Y10" s="56"/>
      <c r="Z10" s="54"/>
      <c r="AA10" s="54"/>
      <c r="AB10" s="54"/>
      <c r="AC10" s="54"/>
      <c r="AD10" s="54"/>
      <c r="AE10" s="54"/>
    </row>
    <row r="11" spans="1:31" ht="30.75" customHeight="1" thickBot="1" x14ac:dyDescent="0.35">
      <c r="A11" s="173"/>
      <c r="B11" s="173"/>
      <c r="C11" s="174"/>
      <c r="D11" s="175"/>
      <c r="E11" s="175"/>
      <c r="F11" s="154"/>
      <c r="G11" s="177"/>
      <c r="H11" s="152"/>
      <c r="I11" s="154"/>
      <c r="J11" s="156"/>
      <c r="K11" s="158"/>
      <c r="L11" s="152"/>
      <c r="M11" s="158"/>
      <c r="N11" s="180"/>
      <c r="O11" s="181"/>
      <c r="P11" s="19" t="s">
        <v>27</v>
      </c>
      <c r="Q11" s="20" t="s">
        <v>28</v>
      </c>
      <c r="V11" s="2"/>
      <c r="W11" s="2"/>
      <c r="X11" s="2"/>
      <c r="Y11" s="56"/>
      <c r="Z11" s="54"/>
      <c r="AA11" s="54"/>
      <c r="AB11" s="54"/>
      <c r="AC11" s="54"/>
      <c r="AD11" s="54"/>
      <c r="AE11" s="54"/>
    </row>
    <row r="12" spans="1:31" ht="15" thickBot="1" x14ac:dyDescent="0.35">
      <c r="A12" s="105"/>
      <c r="B12" s="143"/>
      <c r="C12" s="144"/>
      <c r="D12" s="145" t="s">
        <v>16</v>
      </c>
      <c r="E12" s="145" t="s">
        <v>16</v>
      </c>
      <c r="F12" s="25"/>
      <c r="G12" s="6"/>
      <c r="H12" s="6"/>
      <c r="I12" s="5"/>
      <c r="J12" s="6"/>
      <c r="K12" s="7"/>
      <c r="L12" s="6"/>
      <c r="M12" s="6"/>
      <c r="N12" s="6"/>
      <c r="O12" s="6"/>
      <c r="P12" s="6"/>
      <c r="Q12" s="8"/>
      <c r="V12" s="2"/>
      <c r="W12" s="2"/>
      <c r="X12" s="2"/>
      <c r="Y12" s="3"/>
    </row>
    <row r="13" spans="1:31" ht="15" thickBot="1" x14ac:dyDescent="0.35">
      <c r="A13" s="106"/>
      <c r="B13" s="120"/>
      <c r="C13" s="121"/>
      <c r="D13" s="122"/>
      <c r="E13" s="123"/>
      <c r="F13" s="146"/>
      <c r="G13" s="148"/>
      <c r="H13" s="5"/>
      <c r="I13" s="149"/>
      <c r="J13" s="150">
        <f t="shared" ref="J13:J47" si="0">IF(I13&gt;0,G13/I13,0)</f>
        <v>0</v>
      </c>
      <c r="K13" s="133">
        <f>J13*60</f>
        <v>0</v>
      </c>
      <c r="L13" s="6"/>
      <c r="M13" s="6"/>
      <c r="N13" s="134"/>
      <c r="O13" s="135"/>
      <c r="P13" s="88"/>
      <c r="Q13" s="89"/>
      <c r="S13" s="60" t="s">
        <v>73</v>
      </c>
      <c r="Y13" s="68" t="s">
        <v>71</v>
      </c>
      <c r="Z13" s="68"/>
      <c r="AA13" s="68"/>
      <c r="AB13" s="54"/>
      <c r="AC13" s="59" t="s">
        <v>70</v>
      </c>
      <c r="AD13" s="59"/>
      <c r="AE13" s="59" t="s">
        <v>69</v>
      </c>
    </row>
    <row r="14" spans="1:31" x14ac:dyDescent="0.3">
      <c r="A14" s="105"/>
      <c r="B14" s="107"/>
      <c r="C14" s="108"/>
      <c r="D14" s="111" t="s">
        <v>16</v>
      </c>
      <c r="E14" s="113" t="s">
        <v>16</v>
      </c>
      <c r="F14" s="147"/>
      <c r="G14" s="128"/>
      <c r="H14" s="138">
        <f>G13</f>
        <v>0</v>
      </c>
      <c r="I14" s="95"/>
      <c r="J14" s="97"/>
      <c r="K14" s="99"/>
      <c r="L14" s="139">
        <f>K13</f>
        <v>0</v>
      </c>
      <c r="M14" s="140">
        <f>TIME(0,L14,0)+$G$3</f>
        <v>0.375</v>
      </c>
      <c r="N14" s="136"/>
      <c r="O14" s="137"/>
      <c r="P14" s="90"/>
      <c r="Q14" s="91"/>
      <c r="S14" s="61" t="s">
        <v>55</v>
      </c>
      <c r="T14" s="61" t="s">
        <v>58</v>
      </c>
      <c r="U14" s="61" t="s">
        <v>59</v>
      </c>
      <c r="V14" s="61" t="s">
        <v>60</v>
      </c>
      <c r="W14" s="61" t="s">
        <v>61</v>
      </c>
      <c r="X14" s="57"/>
      <c r="Y14" s="53"/>
      <c r="Z14" s="54"/>
      <c r="AA14" s="54"/>
      <c r="AB14" s="54"/>
      <c r="AC14" s="54"/>
      <c r="AD14" s="54"/>
      <c r="AE14" s="54"/>
    </row>
    <row r="15" spans="1:31" ht="15" thickBot="1" x14ac:dyDescent="0.35">
      <c r="A15" s="106"/>
      <c r="B15" s="120"/>
      <c r="C15" s="121"/>
      <c r="D15" s="122"/>
      <c r="E15" s="123"/>
      <c r="F15" s="126"/>
      <c r="G15" s="128"/>
      <c r="H15" s="124"/>
      <c r="I15" s="95"/>
      <c r="J15" s="97">
        <f t="shared" si="0"/>
        <v>0</v>
      </c>
      <c r="K15" s="99">
        <f t="shared" ref="K15" si="1">J15*60</f>
        <v>0</v>
      </c>
      <c r="L15" s="114"/>
      <c r="M15" s="125"/>
      <c r="N15" s="131"/>
      <c r="O15" s="132"/>
      <c r="P15" s="90"/>
      <c r="Q15" s="91"/>
      <c r="S15" s="52" t="s">
        <v>56</v>
      </c>
      <c r="T15" s="62" t="s">
        <v>74</v>
      </c>
      <c r="U15" s="62" t="s">
        <v>63</v>
      </c>
      <c r="V15" s="62" t="s">
        <v>77</v>
      </c>
      <c r="W15" s="62" t="s">
        <v>77</v>
      </c>
      <c r="X15" s="57"/>
      <c r="Y15" s="55"/>
      <c r="Z15" s="54"/>
      <c r="AA15" s="54"/>
      <c r="AB15" s="54"/>
      <c r="AC15" s="54"/>
      <c r="AD15" s="54"/>
      <c r="AE15" s="54"/>
    </row>
    <row r="16" spans="1:31" x14ac:dyDescent="0.3">
      <c r="A16" s="105"/>
      <c r="B16" s="107"/>
      <c r="C16" s="108"/>
      <c r="D16" s="111" t="s">
        <v>16</v>
      </c>
      <c r="E16" s="113" t="s">
        <v>16</v>
      </c>
      <c r="F16" s="130"/>
      <c r="G16" s="128"/>
      <c r="H16" s="124">
        <f>H14+G15</f>
        <v>0</v>
      </c>
      <c r="I16" s="95"/>
      <c r="J16" s="97"/>
      <c r="K16" s="99"/>
      <c r="L16" s="114">
        <f>K15+L14</f>
        <v>0</v>
      </c>
      <c r="M16" s="116">
        <f>TIME(0,L16,0)+$G$3</f>
        <v>0.375</v>
      </c>
      <c r="N16" s="131"/>
      <c r="O16" s="132"/>
      <c r="P16" s="90"/>
      <c r="Q16" s="91"/>
      <c r="S16" s="52" t="s">
        <v>57</v>
      </c>
      <c r="T16" s="63" t="s">
        <v>75</v>
      </c>
      <c r="U16" s="63" t="s">
        <v>76</v>
      </c>
      <c r="V16" s="63" t="s">
        <v>78</v>
      </c>
      <c r="W16" s="63" t="s">
        <v>67</v>
      </c>
      <c r="X16" s="58"/>
      <c r="Y16" s="54"/>
      <c r="Z16" s="54"/>
      <c r="AA16" s="54"/>
      <c r="AB16" s="54"/>
      <c r="AC16" s="54"/>
      <c r="AD16" s="54"/>
      <c r="AE16" s="54"/>
    </row>
    <row r="17" spans="1:31" ht="15" thickBot="1" x14ac:dyDescent="0.35">
      <c r="A17" s="106"/>
      <c r="B17" s="120"/>
      <c r="C17" s="121"/>
      <c r="D17" s="122"/>
      <c r="E17" s="123"/>
      <c r="F17" s="126"/>
      <c r="G17" s="128"/>
      <c r="H17" s="124"/>
      <c r="I17" s="95"/>
      <c r="J17" s="97">
        <f t="shared" si="0"/>
        <v>0</v>
      </c>
      <c r="K17" s="99">
        <f t="shared" ref="K17" si="2">J17*60</f>
        <v>0</v>
      </c>
      <c r="L17" s="124"/>
      <c r="M17" s="125"/>
      <c r="N17" s="131"/>
      <c r="O17" s="132"/>
      <c r="P17" s="90"/>
      <c r="Q17" s="91"/>
      <c r="V17" s="2"/>
      <c r="Y17" s="54"/>
      <c r="Z17" s="54"/>
      <c r="AA17" s="54"/>
      <c r="AB17" s="54"/>
      <c r="AC17" s="54"/>
      <c r="AD17" s="54"/>
      <c r="AE17" s="54"/>
    </row>
    <row r="18" spans="1:31" x14ac:dyDescent="0.3">
      <c r="A18" s="105"/>
      <c r="B18" s="107"/>
      <c r="C18" s="108"/>
      <c r="D18" s="111" t="s">
        <v>16</v>
      </c>
      <c r="E18" s="113" t="s">
        <v>16</v>
      </c>
      <c r="F18" s="130"/>
      <c r="G18" s="128"/>
      <c r="H18" s="124">
        <f>H16+G17</f>
        <v>0</v>
      </c>
      <c r="I18" s="95"/>
      <c r="J18" s="97"/>
      <c r="K18" s="99"/>
      <c r="L18" s="114">
        <f>K17+L16</f>
        <v>0</v>
      </c>
      <c r="M18" s="116">
        <f>TIME(0,L18,0)+$G$3</f>
        <v>0.375</v>
      </c>
      <c r="N18" s="131"/>
      <c r="O18" s="132"/>
      <c r="P18" s="90"/>
      <c r="Q18" s="91"/>
      <c r="V18" s="2"/>
      <c r="W18" s="2"/>
      <c r="X18" s="2"/>
      <c r="Y18" s="56"/>
      <c r="Z18" s="54"/>
      <c r="AA18" s="54"/>
      <c r="AB18" s="54"/>
      <c r="AC18" s="54"/>
      <c r="AD18" s="54"/>
      <c r="AE18" s="54"/>
    </row>
    <row r="19" spans="1:31" ht="15" thickBot="1" x14ac:dyDescent="0.35">
      <c r="A19" s="106"/>
      <c r="B19" s="120"/>
      <c r="C19" s="121"/>
      <c r="D19" s="122"/>
      <c r="E19" s="123"/>
      <c r="F19" s="126"/>
      <c r="G19" s="128"/>
      <c r="H19" s="124"/>
      <c r="I19" s="95"/>
      <c r="J19" s="97">
        <f t="shared" si="0"/>
        <v>0</v>
      </c>
      <c r="K19" s="99">
        <f t="shared" ref="K19" si="3">J19*60</f>
        <v>0</v>
      </c>
      <c r="L19" s="124"/>
      <c r="M19" s="125"/>
      <c r="N19" s="131"/>
      <c r="O19" s="132"/>
      <c r="P19" s="21"/>
      <c r="Q19" s="22"/>
      <c r="V19" s="2"/>
      <c r="Y19" s="56"/>
      <c r="Z19" s="54"/>
      <c r="AA19" s="54"/>
      <c r="AB19" s="54"/>
      <c r="AC19" s="54"/>
      <c r="AD19" s="54"/>
      <c r="AE19" s="54"/>
    </row>
    <row r="20" spans="1:31" x14ac:dyDescent="0.3">
      <c r="A20" s="105"/>
      <c r="B20" s="107"/>
      <c r="C20" s="108"/>
      <c r="D20" s="111" t="s">
        <v>16</v>
      </c>
      <c r="E20" s="113" t="s">
        <v>16</v>
      </c>
      <c r="F20" s="130"/>
      <c r="G20" s="128"/>
      <c r="H20" s="124">
        <f>H18+G19</f>
        <v>0</v>
      </c>
      <c r="I20" s="95"/>
      <c r="J20" s="97"/>
      <c r="K20" s="99"/>
      <c r="L20" s="114">
        <f>K19+L18</f>
        <v>0</v>
      </c>
      <c r="M20" s="116">
        <f>TIME(0,L20,0)+$G$3</f>
        <v>0.375</v>
      </c>
      <c r="N20" s="131"/>
      <c r="O20" s="132"/>
      <c r="P20" s="21"/>
      <c r="Q20" s="22"/>
      <c r="V20" s="2"/>
      <c r="W20" s="2"/>
      <c r="X20" s="2"/>
      <c r="Y20" s="56"/>
      <c r="Z20" s="54"/>
      <c r="AA20" s="54"/>
      <c r="AB20" s="54"/>
      <c r="AC20" s="54"/>
      <c r="AD20" s="54"/>
      <c r="AE20" s="54"/>
    </row>
    <row r="21" spans="1:31" ht="15" thickBot="1" x14ac:dyDescent="0.35">
      <c r="A21" s="106"/>
      <c r="B21" s="120"/>
      <c r="C21" s="121"/>
      <c r="D21" s="122"/>
      <c r="E21" s="123"/>
      <c r="F21" s="126"/>
      <c r="G21" s="128"/>
      <c r="H21" s="124"/>
      <c r="I21" s="95"/>
      <c r="J21" s="97">
        <f t="shared" si="0"/>
        <v>0</v>
      </c>
      <c r="K21" s="99">
        <f t="shared" ref="K21" si="4">J21*60</f>
        <v>0</v>
      </c>
      <c r="L21" s="124"/>
      <c r="M21" s="125"/>
      <c r="N21" s="131"/>
      <c r="O21" s="132"/>
      <c r="P21" s="21"/>
      <c r="Q21" s="22"/>
      <c r="V21" s="2"/>
      <c r="W21" s="2"/>
      <c r="X21" s="2"/>
      <c r="Y21" s="56"/>
      <c r="Z21" s="54"/>
      <c r="AA21" s="54"/>
      <c r="AB21" s="54"/>
      <c r="AC21" s="54"/>
      <c r="AD21" s="54"/>
      <c r="AE21" s="54"/>
    </row>
    <row r="22" spans="1:31" x14ac:dyDescent="0.3">
      <c r="A22" s="105"/>
      <c r="B22" s="107"/>
      <c r="C22" s="108"/>
      <c r="D22" s="111" t="s">
        <v>16</v>
      </c>
      <c r="E22" s="113" t="s">
        <v>16</v>
      </c>
      <c r="F22" s="130"/>
      <c r="G22" s="128"/>
      <c r="H22" s="124">
        <f>H20+G21</f>
        <v>0</v>
      </c>
      <c r="I22" s="95"/>
      <c r="J22" s="97"/>
      <c r="K22" s="99"/>
      <c r="L22" s="114">
        <f>K21+L20</f>
        <v>0</v>
      </c>
      <c r="M22" s="116">
        <f>TIME(0,L22,0)+$G$3</f>
        <v>0.375</v>
      </c>
      <c r="N22" s="131"/>
      <c r="O22" s="132"/>
      <c r="P22" s="21"/>
      <c r="Q22" s="22"/>
      <c r="V22" s="2"/>
      <c r="W22" s="2"/>
      <c r="X22" s="2"/>
      <c r="Y22" s="56"/>
      <c r="Z22" s="54"/>
      <c r="AA22" s="54"/>
      <c r="AB22" s="54"/>
      <c r="AC22" s="54"/>
      <c r="AD22" s="54"/>
      <c r="AE22" s="54"/>
    </row>
    <row r="23" spans="1:31" ht="15" thickBot="1" x14ac:dyDescent="0.35">
      <c r="A23" s="106"/>
      <c r="B23" s="120"/>
      <c r="C23" s="121"/>
      <c r="D23" s="122"/>
      <c r="E23" s="123"/>
      <c r="F23" s="126"/>
      <c r="G23" s="128"/>
      <c r="H23" s="124"/>
      <c r="I23" s="95"/>
      <c r="J23" s="97">
        <f t="shared" si="0"/>
        <v>0</v>
      </c>
      <c r="K23" s="99">
        <f t="shared" ref="K23" si="5">J23*60</f>
        <v>0</v>
      </c>
      <c r="L23" s="124"/>
      <c r="M23" s="125"/>
      <c r="N23" s="131"/>
      <c r="O23" s="132"/>
      <c r="P23" s="21"/>
      <c r="Q23" s="22"/>
      <c r="V23" s="2"/>
      <c r="W23" s="2"/>
      <c r="X23" s="2"/>
      <c r="Y23" s="3"/>
    </row>
    <row r="24" spans="1:31" x14ac:dyDescent="0.3">
      <c r="A24" s="105"/>
      <c r="B24" s="107"/>
      <c r="C24" s="108"/>
      <c r="D24" s="111" t="s">
        <v>16</v>
      </c>
      <c r="E24" s="113" t="s">
        <v>16</v>
      </c>
      <c r="F24" s="130"/>
      <c r="G24" s="128"/>
      <c r="H24" s="124">
        <f>H22+G23</f>
        <v>0</v>
      </c>
      <c r="I24" s="95"/>
      <c r="J24" s="97"/>
      <c r="K24" s="99"/>
      <c r="L24" s="114">
        <f>K23+L22</f>
        <v>0</v>
      </c>
      <c r="M24" s="116">
        <f>TIME(0,L24,0)+$G$3</f>
        <v>0.375</v>
      </c>
      <c r="N24" s="131"/>
      <c r="O24" s="132"/>
      <c r="P24" s="21"/>
      <c r="Q24" s="22"/>
      <c r="S24" s="60" t="s">
        <v>79</v>
      </c>
      <c r="Y24" s="68" t="s">
        <v>71</v>
      </c>
      <c r="Z24" s="68"/>
      <c r="AA24" s="68"/>
      <c r="AB24" s="54"/>
      <c r="AC24" s="59" t="s">
        <v>70</v>
      </c>
      <c r="AD24" s="59"/>
      <c r="AE24" s="59" t="s">
        <v>69</v>
      </c>
    </row>
    <row r="25" spans="1:31" ht="15" thickBot="1" x14ac:dyDescent="0.35">
      <c r="A25" s="106"/>
      <c r="B25" s="120"/>
      <c r="C25" s="121"/>
      <c r="D25" s="122"/>
      <c r="E25" s="123"/>
      <c r="F25" s="126"/>
      <c r="G25" s="128"/>
      <c r="H25" s="124"/>
      <c r="I25" s="95"/>
      <c r="J25" s="97">
        <f t="shared" si="0"/>
        <v>0</v>
      </c>
      <c r="K25" s="99">
        <f t="shared" ref="K25" si="6">J25*60</f>
        <v>0</v>
      </c>
      <c r="L25" s="124"/>
      <c r="M25" s="125"/>
      <c r="N25" s="131"/>
      <c r="O25" s="132"/>
      <c r="P25" s="21"/>
      <c r="Q25" s="22"/>
      <c r="S25" s="61" t="s">
        <v>55</v>
      </c>
      <c r="T25" s="61" t="s">
        <v>58</v>
      </c>
      <c r="U25" s="61" t="s">
        <v>59</v>
      </c>
      <c r="V25" s="61" t="s">
        <v>60</v>
      </c>
      <c r="W25" s="61" t="s">
        <v>61</v>
      </c>
      <c r="X25" s="57"/>
      <c r="Y25" s="53"/>
      <c r="Z25" s="54"/>
      <c r="AA25" s="54"/>
      <c r="AB25" s="54"/>
      <c r="AC25" s="54"/>
      <c r="AD25" s="54"/>
      <c r="AE25" s="54"/>
    </row>
    <row r="26" spans="1:31" x14ac:dyDescent="0.3">
      <c r="A26" s="105"/>
      <c r="B26" s="107"/>
      <c r="C26" s="108"/>
      <c r="D26" s="111" t="s">
        <v>16</v>
      </c>
      <c r="E26" s="113" t="s">
        <v>16</v>
      </c>
      <c r="F26" s="130"/>
      <c r="G26" s="128"/>
      <c r="H26" s="124">
        <f>H24+G25</f>
        <v>0</v>
      </c>
      <c r="I26" s="95"/>
      <c r="J26" s="97"/>
      <c r="K26" s="99"/>
      <c r="L26" s="114">
        <f>K25+L24</f>
        <v>0</v>
      </c>
      <c r="M26" s="116">
        <f>TIME(0,L26,0)+$G$3</f>
        <v>0.375</v>
      </c>
      <c r="N26" s="131"/>
      <c r="O26" s="132"/>
      <c r="P26" s="21"/>
      <c r="Q26" s="22"/>
      <c r="S26" s="52" t="s">
        <v>56</v>
      </c>
      <c r="T26" s="62" t="s">
        <v>63</v>
      </c>
      <c r="U26" s="62" t="s">
        <v>64</v>
      </c>
      <c r="V26" s="62" t="s">
        <v>77</v>
      </c>
      <c r="W26" s="62" t="s">
        <v>82</v>
      </c>
      <c r="X26" s="57"/>
      <c r="Y26" s="55"/>
      <c r="Z26" s="54"/>
      <c r="AA26" s="54"/>
      <c r="AB26" s="54"/>
      <c r="AC26" s="54"/>
      <c r="AD26" s="54"/>
      <c r="AE26" s="54"/>
    </row>
    <row r="27" spans="1:31" ht="15" thickBot="1" x14ac:dyDescent="0.35">
      <c r="A27" s="106"/>
      <c r="B27" s="120"/>
      <c r="C27" s="121"/>
      <c r="D27" s="122"/>
      <c r="E27" s="123"/>
      <c r="F27" s="126"/>
      <c r="G27" s="128"/>
      <c r="H27" s="124"/>
      <c r="I27" s="95"/>
      <c r="J27" s="97">
        <f t="shared" si="0"/>
        <v>0</v>
      </c>
      <c r="K27" s="99">
        <f t="shared" ref="K27" si="7">J27*60</f>
        <v>0</v>
      </c>
      <c r="L27" s="124"/>
      <c r="M27" s="125"/>
      <c r="N27" s="131"/>
      <c r="O27" s="132"/>
      <c r="P27" s="21"/>
      <c r="Q27" s="22"/>
      <c r="S27" s="52" t="s">
        <v>57</v>
      </c>
      <c r="T27" s="63" t="s">
        <v>80</v>
      </c>
      <c r="U27" s="63" t="s">
        <v>81</v>
      </c>
      <c r="V27" s="63" t="s">
        <v>66</v>
      </c>
      <c r="W27" s="63" t="s">
        <v>83</v>
      </c>
      <c r="X27" s="58"/>
      <c r="Y27" s="54"/>
      <c r="Z27" s="54"/>
      <c r="AA27" s="54"/>
      <c r="AB27" s="54"/>
      <c r="AC27" s="54"/>
      <c r="AD27" s="54"/>
      <c r="AE27" s="54"/>
    </row>
    <row r="28" spans="1:31" x14ac:dyDescent="0.3">
      <c r="A28" s="105"/>
      <c r="B28" s="107"/>
      <c r="C28" s="108"/>
      <c r="D28" s="111" t="s">
        <v>16</v>
      </c>
      <c r="E28" s="113" t="s">
        <v>16</v>
      </c>
      <c r="F28" s="130"/>
      <c r="G28" s="128"/>
      <c r="H28" s="124">
        <f>H26+G27</f>
        <v>0</v>
      </c>
      <c r="I28" s="95"/>
      <c r="J28" s="97"/>
      <c r="K28" s="99"/>
      <c r="L28" s="114">
        <f t="shared" ref="L28:L48" si="8">K27+L26</f>
        <v>0</v>
      </c>
      <c r="M28" s="116">
        <f t="shared" ref="M28:M48" si="9">TIME(0,L28,0)+$G$3</f>
        <v>0.375</v>
      </c>
      <c r="N28" s="131"/>
      <c r="O28" s="132"/>
      <c r="P28" s="21"/>
      <c r="Q28" s="22"/>
      <c r="V28" s="2"/>
      <c r="Y28" s="54"/>
      <c r="Z28" s="54"/>
      <c r="AA28" s="54"/>
      <c r="AB28" s="54"/>
      <c r="AC28" s="54"/>
      <c r="AD28" s="54"/>
      <c r="AE28" s="54"/>
    </row>
    <row r="29" spans="1:31" ht="15" thickBot="1" x14ac:dyDescent="0.35">
      <c r="A29" s="106"/>
      <c r="B29" s="120"/>
      <c r="C29" s="121"/>
      <c r="D29" s="122"/>
      <c r="E29" s="123"/>
      <c r="F29" s="126"/>
      <c r="G29" s="128"/>
      <c r="H29" s="124"/>
      <c r="I29" s="95"/>
      <c r="J29" s="97">
        <f t="shared" si="0"/>
        <v>0</v>
      </c>
      <c r="K29" s="99">
        <f t="shared" ref="K29" si="10">J29*60</f>
        <v>0</v>
      </c>
      <c r="L29" s="124"/>
      <c r="M29" s="125"/>
      <c r="N29" s="118"/>
      <c r="O29" s="119"/>
      <c r="P29" s="21"/>
      <c r="Q29" s="22"/>
      <c r="V29" s="2"/>
      <c r="W29" s="2"/>
      <c r="X29" s="2"/>
      <c r="Y29" s="56"/>
      <c r="Z29" s="54"/>
      <c r="AA29" s="54"/>
      <c r="AB29" s="54"/>
      <c r="AC29" s="54"/>
      <c r="AD29" s="54"/>
      <c r="AE29" s="54"/>
    </row>
    <row r="30" spans="1:31" x14ac:dyDescent="0.3">
      <c r="A30" s="105"/>
      <c r="B30" s="107"/>
      <c r="C30" s="108"/>
      <c r="D30" s="111" t="s">
        <v>16</v>
      </c>
      <c r="E30" s="113" t="s">
        <v>16</v>
      </c>
      <c r="F30" s="130"/>
      <c r="G30" s="128"/>
      <c r="H30" s="124">
        <f>H28+G29</f>
        <v>0</v>
      </c>
      <c r="I30" s="95"/>
      <c r="J30" s="97"/>
      <c r="K30" s="99"/>
      <c r="L30" s="114">
        <f t="shared" si="8"/>
        <v>0</v>
      </c>
      <c r="M30" s="116">
        <f t="shared" si="9"/>
        <v>0.375</v>
      </c>
      <c r="N30" s="118"/>
      <c r="O30" s="119"/>
      <c r="P30" s="21"/>
      <c r="Q30" s="22"/>
      <c r="V30" s="2"/>
      <c r="Y30" s="56"/>
      <c r="Z30" s="54"/>
      <c r="AA30" s="54"/>
      <c r="AB30" s="54"/>
      <c r="AC30" s="54"/>
      <c r="AD30" s="54"/>
      <c r="AE30" s="54"/>
    </row>
    <row r="31" spans="1:31" ht="15" thickBot="1" x14ac:dyDescent="0.35">
      <c r="A31" s="106"/>
      <c r="B31" s="120"/>
      <c r="C31" s="121"/>
      <c r="D31" s="122"/>
      <c r="E31" s="123"/>
      <c r="F31" s="126"/>
      <c r="G31" s="128"/>
      <c r="H31" s="124"/>
      <c r="I31" s="95"/>
      <c r="J31" s="97">
        <f t="shared" si="0"/>
        <v>0</v>
      </c>
      <c r="K31" s="99">
        <f t="shared" ref="K31" si="11">J31*60</f>
        <v>0</v>
      </c>
      <c r="L31" s="124"/>
      <c r="M31" s="125"/>
      <c r="N31" s="118"/>
      <c r="O31" s="119"/>
      <c r="P31" s="21"/>
      <c r="Q31" s="22"/>
      <c r="V31" s="2"/>
      <c r="W31" s="2"/>
      <c r="X31" s="2"/>
      <c r="Y31" s="56"/>
      <c r="Z31" s="54"/>
      <c r="AA31" s="54"/>
      <c r="AB31" s="54"/>
      <c r="AC31" s="54"/>
      <c r="AD31" s="54"/>
      <c r="AE31" s="54"/>
    </row>
    <row r="32" spans="1:31" x14ac:dyDescent="0.3">
      <c r="A32" s="105"/>
      <c r="B32" s="107"/>
      <c r="C32" s="108"/>
      <c r="D32" s="111" t="s">
        <v>16</v>
      </c>
      <c r="E32" s="113" t="s">
        <v>16</v>
      </c>
      <c r="F32" s="130"/>
      <c r="G32" s="128"/>
      <c r="H32" s="124">
        <f t="shared" ref="H32" si="12">H30+G31</f>
        <v>0</v>
      </c>
      <c r="I32" s="95"/>
      <c r="J32" s="97"/>
      <c r="K32" s="99"/>
      <c r="L32" s="114">
        <f t="shared" si="8"/>
        <v>0</v>
      </c>
      <c r="M32" s="116">
        <f t="shared" si="9"/>
        <v>0.375</v>
      </c>
      <c r="N32" s="118"/>
      <c r="O32" s="119"/>
      <c r="P32" s="21"/>
      <c r="Q32" s="22"/>
      <c r="V32" s="2"/>
      <c r="W32" s="2"/>
      <c r="X32" s="2"/>
      <c r="Y32" s="56"/>
      <c r="Z32" s="54"/>
      <c r="AA32" s="54"/>
      <c r="AB32" s="54"/>
      <c r="AC32" s="54"/>
      <c r="AD32" s="54"/>
      <c r="AE32" s="54"/>
    </row>
    <row r="33" spans="1:31" ht="15" thickBot="1" x14ac:dyDescent="0.35">
      <c r="A33" s="106"/>
      <c r="B33" s="120"/>
      <c r="C33" s="121"/>
      <c r="D33" s="122"/>
      <c r="E33" s="123"/>
      <c r="F33" s="126"/>
      <c r="G33" s="128"/>
      <c r="H33" s="124"/>
      <c r="I33" s="95"/>
      <c r="J33" s="97">
        <f t="shared" si="0"/>
        <v>0</v>
      </c>
      <c r="K33" s="99">
        <f t="shared" ref="K33" si="13">J33*60</f>
        <v>0</v>
      </c>
      <c r="L33" s="124"/>
      <c r="M33" s="125"/>
      <c r="N33" s="118"/>
      <c r="O33" s="119"/>
      <c r="P33" s="21"/>
      <c r="Q33" s="22"/>
      <c r="V33" s="2"/>
      <c r="W33" s="2"/>
      <c r="X33" s="2"/>
      <c r="Y33" s="56"/>
      <c r="Z33" s="54"/>
      <c r="AA33" s="54"/>
      <c r="AB33" s="54"/>
      <c r="AC33" s="54"/>
      <c r="AD33" s="54"/>
      <c r="AE33" s="54"/>
    </row>
    <row r="34" spans="1:31" x14ac:dyDescent="0.3">
      <c r="A34" s="105"/>
      <c r="B34" s="107"/>
      <c r="C34" s="108"/>
      <c r="D34" s="111" t="s">
        <v>16</v>
      </c>
      <c r="E34" s="113" t="s">
        <v>16</v>
      </c>
      <c r="F34" s="130"/>
      <c r="G34" s="128"/>
      <c r="H34" s="124">
        <f t="shared" ref="H34" si="14">H32+G33</f>
        <v>0</v>
      </c>
      <c r="I34" s="95"/>
      <c r="J34" s="97"/>
      <c r="K34" s="99"/>
      <c r="L34" s="114">
        <f t="shared" si="8"/>
        <v>0</v>
      </c>
      <c r="M34" s="116">
        <f t="shared" si="9"/>
        <v>0.375</v>
      </c>
      <c r="N34" s="118"/>
      <c r="O34" s="119"/>
      <c r="P34" s="21"/>
      <c r="Q34" s="22"/>
      <c r="V34" s="2"/>
      <c r="W34" s="2"/>
      <c r="X34" s="2"/>
      <c r="Y34" s="3"/>
    </row>
    <row r="35" spans="1:31" ht="15" thickBot="1" x14ac:dyDescent="0.35">
      <c r="A35" s="106"/>
      <c r="B35" s="120"/>
      <c r="C35" s="121"/>
      <c r="D35" s="122"/>
      <c r="E35" s="123"/>
      <c r="F35" s="126"/>
      <c r="G35" s="128"/>
      <c r="H35" s="124"/>
      <c r="I35" s="95"/>
      <c r="J35" s="97">
        <f t="shared" si="0"/>
        <v>0</v>
      </c>
      <c r="K35" s="99">
        <f t="shared" ref="K35" si="15">J35*60</f>
        <v>0</v>
      </c>
      <c r="L35" s="124"/>
      <c r="M35" s="125"/>
      <c r="N35" s="118"/>
      <c r="O35" s="119"/>
      <c r="P35" s="21"/>
      <c r="Q35" s="22"/>
      <c r="S35" s="60" t="s">
        <v>84</v>
      </c>
      <c r="Y35" s="68" t="s">
        <v>71</v>
      </c>
      <c r="Z35" s="68"/>
      <c r="AA35" s="68"/>
      <c r="AB35" s="54"/>
      <c r="AC35" s="59" t="s">
        <v>70</v>
      </c>
      <c r="AD35" s="59"/>
      <c r="AE35" s="59" t="s">
        <v>69</v>
      </c>
    </row>
    <row r="36" spans="1:31" x14ac:dyDescent="0.3">
      <c r="A36" s="105"/>
      <c r="B36" s="107"/>
      <c r="C36" s="108"/>
      <c r="D36" s="111" t="s">
        <v>16</v>
      </c>
      <c r="E36" s="113" t="s">
        <v>16</v>
      </c>
      <c r="F36" s="130"/>
      <c r="G36" s="128"/>
      <c r="H36" s="124">
        <f t="shared" ref="H36" si="16">H34+G35</f>
        <v>0</v>
      </c>
      <c r="I36" s="95"/>
      <c r="J36" s="97"/>
      <c r="K36" s="99"/>
      <c r="L36" s="114">
        <f t="shared" si="8"/>
        <v>0</v>
      </c>
      <c r="M36" s="116">
        <f t="shared" si="9"/>
        <v>0.375</v>
      </c>
      <c r="N36" s="118"/>
      <c r="O36" s="119"/>
      <c r="P36" s="21"/>
      <c r="Q36" s="22"/>
      <c r="S36" s="61" t="s">
        <v>55</v>
      </c>
      <c r="T36" s="61" t="s">
        <v>58</v>
      </c>
      <c r="U36" s="61" t="s">
        <v>59</v>
      </c>
      <c r="V36" s="61" t="s">
        <v>60</v>
      </c>
      <c r="W36" s="61" t="s">
        <v>61</v>
      </c>
      <c r="X36" s="57"/>
      <c r="Y36" s="53"/>
      <c r="Z36" s="54"/>
      <c r="AA36" s="54"/>
      <c r="AB36" s="54"/>
      <c r="AC36" s="54"/>
      <c r="AD36" s="54"/>
      <c r="AE36" s="54"/>
    </row>
    <row r="37" spans="1:31" ht="15" thickBot="1" x14ac:dyDescent="0.35">
      <c r="A37" s="106"/>
      <c r="B37" s="120"/>
      <c r="C37" s="121"/>
      <c r="D37" s="122"/>
      <c r="E37" s="123"/>
      <c r="F37" s="126"/>
      <c r="G37" s="128"/>
      <c r="H37" s="124"/>
      <c r="I37" s="95"/>
      <c r="J37" s="97">
        <f t="shared" si="0"/>
        <v>0</v>
      </c>
      <c r="K37" s="99">
        <f t="shared" ref="K37" si="17">J37*60</f>
        <v>0</v>
      </c>
      <c r="L37" s="124"/>
      <c r="M37" s="125"/>
      <c r="N37" s="118"/>
      <c r="O37" s="119"/>
      <c r="P37" s="21"/>
      <c r="Q37" s="22"/>
      <c r="S37" s="52" t="s">
        <v>56</v>
      </c>
      <c r="T37" s="62" t="s">
        <v>63</v>
      </c>
      <c r="U37" s="62" t="s">
        <v>64</v>
      </c>
      <c r="V37" s="62" t="s">
        <v>82</v>
      </c>
      <c r="W37" s="62" t="s">
        <v>82</v>
      </c>
      <c r="X37" s="57"/>
      <c r="Y37" s="55"/>
      <c r="Z37" s="54"/>
      <c r="AA37" s="54"/>
      <c r="AB37" s="54"/>
      <c r="AC37" s="54"/>
      <c r="AD37" s="54"/>
      <c r="AE37" s="54"/>
    </row>
    <row r="38" spans="1:31" x14ac:dyDescent="0.3">
      <c r="A38" s="105"/>
      <c r="B38" s="107"/>
      <c r="C38" s="108"/>
      <c r="D38" s="111" t="s">
        <v>16</v>
      </c>
      <c r="E38" s="113" t="s">
        <v>16</v>
      </c>
      <c r="F38" s="130"/>
      <c r="G38" s="128"/>
      <c r="H38" s="124">
        <f t="shared" ref="H38" si="18">H36+G37</f>
        <v>0</v>
      </c>
      <c r="I38" s="95"/>
      <c r="J38" s="97"/>
      <c r="K38" s="99"/>
      <c r="L38" s="114">
        <f t="shared" si="8"/>
        <v>0</v>
      </c>
      <c r="M38" s="116">
        <f t="shared" si="9"/>
        <v>0.375</v>
      </c>
      <c r="N38" s="118"/>
      <c r="O38" s="119"/>
      <c r="P38" s="21"/>
      <c r="Q38" s="22"/>
      <c r="S38" s="52" t="s">
        <v>57</v>
      </c>
      <c r="T38" s="63" t="s">
        <v>85</v>
      </c>
      <c r="U38" s="63" t="s">
        <v>75</v>
      </c>
      <c r="V38" s="63" t="s">
        <v>76</v>
      </c>
      <c r="W38" s="63" t="s">
        <v>78</v>
      </c>
      <c r="X38" s="58"/>
      <c r="Y38" s="54"/>
      <c r="Z38" s="54"/>
      <c r="AA38" s="54"/>
      <c r="AB38" s="54"/>
      <c r="AC38" s="54"/>
      <c r="AD38" s="54"/>
      <c r="AE38" s="54"/>
    </row>
    <row r="39" spans="1:31" ht="15" thickBot="1" x14ac:dyDescent="0.35">
      <c r="A39" s="106"/>
      <c r="B39" s="120"/>
      <c r="C39" s="121"/>
      <c r="D39" s="122"/>
      <c r="E39" s="123"/>
      <c r="F39" s="126"/>
      <c r="G39" s="128"/>
      <c r="H39" s="124"/>
      <c r="I39" s="95"/>
      <c r="J39" s="97">
        <f t="shared" si="0"/>
        <v>0</v>
      </c>
      <c r="K39" s="99">
        <f t="shared" ref="K39" si="19">J39*60</f>
        <v>0</v>
      </c>
      <c r="L39" s="124"/>
      <c r="M39" s="125"/>
      <c r="N39" s="118"/>
      <c r="O39" s="119"/>
      <c r="P39" s="21"/>
      <c r="Q39" s="22"/>
      <c r="V39" s="2"/>
      <c r="Y39" s="54"/>
      <c r="Z39" s="54"/>
      <c r="AA39" s="54"/>
      <c r="AB39" s="54"/>
      <c r="AC39" s="54"/>
      <c r="AD39" s="54"/>
      <c r="AE39" s="54"/>
    </row>
    <row r="40" spans="1:31" x14ac:dyDescent="0.3">
      <c r="A40" s="105"/>
      <c r="B40" s="107"/>
      <c r="C40" s="108"/>
      <c r="D40" s="111" t="s">
        <v>16</v>
      </c>
      <c r="E40" s="113" t="s">
        <v>16</v>
      </c>
      <c r="F40" s="130"/>
      <c r="G40" s="128"/>
      <c r="H40" s="124">
        <f t="shared" ref="H40" si="20">H38+G39</f>
        <v>0</v>
      </c>
      <c r="I40" s="95"/>
      <c r="J40" s="97"/>
      <c r="K40" s="99"/>
      <c r="L40" s="114">
        <f t="shared" si="8"/>
        <v>0</v>
      </c>
      <c r="M40" s="116">
        <f t="shared" si="9"/>
        <v>0.375</v>
      </c>
      <c r="N40" s="118"/>
      <c r="O40" s="119"/>
      <c r="P40" s="21"/>
      <c r="Q40" s="22"/>
      <c r="V40" s="2"/>
      <c r="W40" s="2"/>
      <c r="X40" s="2"/>
      <c r="Y40" s="56"/>
      <c r="Z40" s="54"/>
      <c r="AA40" s="54"/>
      <c r="AB40" s="54"/>
      <c r="AC40" s="54"/>
      <c r="AD40" s="54"/>
      <c r="AE40" s="54"/>
    </row>
    <row r="41" spans="1:31" ht="15" thickBot="1" x14ac:dyDescent="0.35">
      <c r="A41" s="106"/>
      <c r="B41" s="120"/>
      <c r="C41" s="121"/>
      <c r="D41" s="122"/>
      <c r="E41" s="123"/>
      <c r="F41" s="126"/>
      <c r="G41" s="128"/>
      <c r="H41" s="124"/>
      <c r="I41" s="95"/>
      <c r="J41" s="97">
        <f t="shared" si="0"/>
        <v>0</v>
      </c>
      <c r="K41" s="99">
        <f t="shared" ref="K41" si="21">J41*60</f>
        <v>0</v>
      </c>
      <c r="L41" s="124"/>
      <c r="M41" s="125"/>
      <c r="N41" s="118"/>
      <c r="O41" s="119"/>
      <c r="P41" s="21"/>
      <c r="Q41" s="22"/>
      <c r="V41" s="2"/>
      <c r="Y41" s="56"/>
      <c r="Z41" s="54"/>
      <c r="AA41" s="54"/>
      <c r="AB41" s="54"/>
      <c r="AC41" s="54"/>
      <c r="AD41" s="54"/>
      <c r="AE41" s="54"/>
    </row>
    <row r="42" spans="1:31" x14ac:dyDescent="0.3">
      <c r="A42" s="105"/>
      <c r="B42" s="107"/>
      <c r="C42" s="108"/>
      <c r="D42" s="111" t="s">
        <v>16</v>
      </c>
      <c r="E42" s="113" t="s">
        <v>16</v>
      </c>
      <c r="F42" s="130"/>
      <c r="G42" s="128"/>
      <c r="H42" s="124">
        <f t="shared" ref="H42" si="22">H40+G41</f>
        <v>0</v>
      </c>
      <c r="I42" s="95"/>
      <c r="J42" s="97"/>
      <c r="K42" s="99"/>
      <c r="L42" s="114">
        <f t="shared" si="8"/>
        <v>0</v>
      </c>
      <c r="M42" s="116">
        <f t="shared" si="9"/>
        <v>0.375</v>
      </c>
      <c r="N42" s="118"/>
      <c r="O42" s="119"/>
      <c r="P42" s="21"/>
      <c r="Q42" s="22"/>
      <c r="V42" s="2"/>
      <c r="W42" s="2"/>
      <c r="X42" s="2"/>
      <c r="Y42" s="56"/>
      <c r="Z42" s="54"/>
      <c r="AA42" s="54"/>
      <c r="AB42" s="54"/>
      <c r="AC42" s="54"/>
      <c r="AD42" s="54"/>
      <c r="AE42" s="54"/>
    </row>
    <row r="43" spans="1:31" ht="15" thickBot="1" x14ac:dyDescent="0.35">
      <c r="A43" s="106"/>
      <c r="B43" s="120"/>
      <c r="C43" s="121"/>
      <c r="D43" s="122"/>
      <c r="E43" s="123"/>
      <c r="F43" s="126"/>
      <c r="G43" s="128"/>
      <c r="H43" s="124"/>
      <c r="I43" s="95"/>
      <c r="J43" s="97">
        <f t="shared" si="0"/>
        <v>0</v>
      </c>
      <c r="K43" s="99">
        <f t="shared" ref="K43" si="23">J43*60</f>
        <v>0</v>
      </c>
      <c r="L43" s="124"/>
      <c r="M43" s="125"/>
      <c r="N43" s="118"/>
      <c r="O43" s="119"/>
      <c r="P43" s="21"/>
      <c r="Q43" s="22"/>
      <c r="V43" s="2"/>
      <c r="W43" s="2"/>
      <c r="X43" s="2"/>
      <c r="Y43" s="56"/>
      <c r="Z43" s="54"/>
      <c r="AA43" s="54"/>
      <c r="AB43" s="54"/>
      <c r="AC43" s="54"/>
      <c r="AD43" s="54"/>
      <c r="AE43" s="54"/>
    </row>
    <row r="44" spans="1:31" x14ac:dyDescent="0.3">
      <c r="A44" s="105"/>
      <c r="B44" s="107"/>
      <c r="C44" s="108"/>
      <c r="D44" s="111" t="s">
        <v>16</v>
      </c>
      <c r="E44" s="113" t="s">
        <v>16</v>
      </c>
      <c r="F44" s="130"/>
      <c r="G44" s="128"/>
      <c r="H44" s="124">
        <f t="shared" ref="H44" si="24">H42+G43</f>
        <v>0</v>
      </c>
      <c r="I44" s="95"/>
      <c r="J44" s="97"/>
      <c r="K44" s="99"/>
      <c r="L44" s="114">
        <f t="shared" si="8"/>
        <v>0</v>
      </c>
      <c r="M44" s="116">
        <f t="shared" si="9"/>
        <v>0.375</v>
      </c>
      <c r="N44" s="118"/>
      <c r="O44" s="119"/>
      <c r="P44" s="21"/>
      <c r="Q44" s="22"/>
      <c r="V44" s="2"/>
      <c r="W44" s="2"/>
      <c r="X44" s="2"/>
      <c r="Y44" s="56"/>
      <c r="Z44" s="54"/>
      <c r="AA44" s="54"/>
      <c r="AB44" s="54"/>
      <c r="AC44" s="54"/>
      <c r="AD44" s="54"/>
      <c r="AE44" s="54"/>
    </row>
    <row r="45" spans="1:31" ht="15" thickBot="1" x14ac:dyDescent="0.35">
      <c r="A45" s="106"/>
      <c r="B45" s="120"/>
      <c r="C45" s="121"/>
      <c r="D45" s="122"/>
      <c r="E45" s="123"/>
      <c r="F45" s="126"/>
      <c r="G45" s="128"/>
      <c r="H45" s="124"/>
      <c r="I45" s="95"/>
      <c r="J45" s="97">
        <f t="shared" si="0"/>
        <v>0</v>
      </c>
      <c r="K45" s="99">
        <f t="shared" ref="K45" si="25">J45*60</f>
        <v>0</v>
      </c>
      <c r="L45" s="124"/>
      <c r="M45" s="125"/>
      <c r="N45" s="118"/>
      <c r="O45" s="119"/>
      <c r="P45" s="21"/>
      <c r="Q45" s="22"/>
      <c r="V45" s="2"/>
      <c r="W45" s="2"/>
      <c r="X45" s="2"/>
      <c r="Y45" s="3"/>
    </row>
    <row r="46" spans="1:31" x14ac:dyDescent="0.3">
      <c r="A46" s="105"/>
      <c r="B46" s="107"/>
      <c r="C46" s="108"/>
      <c r="D46" s="111" t="s">
        <v>16</v>
      </c>
      <c r="E46" s="113" t="s">
        <v>16</v>
      </c>
      <c r="F46" s="130"/>
      <c r="G46" s="128"/>
      <c r="H46" s="124">
        <f t="shared" ref="H46" si="26">H44+G45</f>
        <v>0</v>
      </c>
      <c r="I46" s="95"/>
      <c r="J46" s="97"/>
      <c r="K46" s="99"/>
      <c r="L46" s="114">
        <f t="shared" si="8"/>
        <v>0</v>
      </c>
      <c r="M46" s="116">
        <f t="shared" si="9"/>
        <v>0.375</v>
      </c>
      <c r="N46" s="118"/>
      <c r="O46" s="119"/>
      <c r="P46" s="21"/>
      <c r="Q46" s="22"/>
      <c r="S46" s="60" t="s">
        <v>86</v>
      </c>
      <c r="Y46" s="68" t="s">
        <v>71</v>
      </c>
      <c r="Z46" s="68"/>
      <c r="AA46" s="68"/>
      <c r="AB46" s="54"/>
      <c r="AC46" s="59" t="s">
        <v>70</v>
      </c>
      <c r="AD46" s="59"/>
      <c r="AE46" s="59" t="s">
        <v>69</v>
      </c>
    </row>
    <row r="47" spans="1:31" ht="15" thickBot="1" x14ac:dyDescent="0.35">
      <c r="A47" s="106"/>
      <c r="B47" s="120"/>
      <c r="C47" s="121"/>
      <c r="D47" s="122"/>
      <c r="E47" s="123"/>
      <c r="F47" s="126"/>
      <c r="G47" s="128"/>
      <c r="H47" s="124"/>
      <c r="I47" s="95"/>
      <c r="J47" s="97">
        <f t="shared" si="0"/>
        <v>0</v>
      </c>
      <c r="K47" s="99">
        <f t="shared" ref="K47" si="27">J47*60</f>
        <v>0</v>
      </c>
      <c r="L47" s="124"/>
      <c r="M47" s="125"/>
      <c r="N47" s="101"/>
      <c r="O47" s="102"/>
      <c r="P47" s="21"/>
      <c r="Q47" s="22"/>
      <c r="S47" s="61" t="s">
        <v>55</v>
      </c>
      <c r="T47" s="61" t="s">
        <v>58</v>
      </c>
      <c r="U47" s="61" t="s">
        <v>59</v>
      </c>
      <c r="V47" s="61" t="s">
        <v>60</v>
      </c>
      <c r="W47" s="61" t="s">
        <v>61</v>
      </c>
      <c r="X47" s="57"/>
      <c r="Y47" s="53"/>
      <c r="Z47" s="54"/>
      <c r="AA47" s="54"/>
      <c r="AB47" s="54"/>
      <c r="AC47" s="54"/>
      <c r="AD47" s="54"/>
      <c r="AE47" s="54"/>
    </row>
    <row r="48" spans="1:31" ht="15" thickBot="1" x14ac:dyDescent="0.35">
      <c r="A48" s="105"/>
      <c r="B48" s="107"/>
      <c r="C48" s="108"/>
      <c r="D48" s="111" t="s">
        <v>16</v>
      </c>
      <c r="E48" s="113" t="s">
        <v>16</v>
      </c>
      <c r="F48" s="127"/>
      <c r="G48" s="129"/>
      <c r="H48" s="70"/>
      <c r="I48" s="96"/>
      <c r="J48" s="98"/>
      <c r="K48" s="100"/>
      <c r="L48" s="114">
        <f t="shared" si="8"/>
        <v>0</v>
      </c>
      <c r="M48" s="116">
        <f t="shared" si="9"/>
        <v>0.375</v>
      </c>
      <c r="N48" s="103"/>
      <c r="O48" s="104"/>
      <c r="P48" s="23"/>
      <c r="Q48" s="24"/>
      <c r="S48" s="52" t="s">
        <v>56</v>
      </c>
      <c r="T48" s="62" t="s">
        <v>62</v>
      </c>
      <c r="U48" s="62" t="s">
        <v>63</v>
      </c>
      <c r="V48" s="62" t="s">
        <v>64</v>
      </c>
      <c r="W48" s="62" t="s">
        <v>77</v>
      </c>
      <c r="X48" s="57"/>
      <c r="Y48" s="55"/>
      <c r="Z48" s="54"/>
      <c r="AA48" s="54"/>
      <c r="AB48" s="54"/>
      <c r="AC48" s="54"/>
      <c r="AD48" s="54"/>
      <c r="AE48" s="54"/>
    </row>
    <row r="49" spans="1:31" ht="15" thickBot="1" x14ac:dyDescent="0.35">
      <c r="A49" s="106"/>
      <c r="B49" s="109"/>
      <c r="C49" s="110"/>
      <c r="D49" s="112"/>
      <c r="E49" s="112"/>
      <c r="I49" s="70"/>
      <c r="J49" s="94"/>
      <c r="K49" s="94"/>
      <c r="L49" s="115"/>
      <c r="M49" s="117"/>
      <c r="S49" s="52" t="s">
        <v>57</v>
      </c>
      <c r="T49" s="63" t="s">
        <v>87</v>
      </c>
      <c r="U49" s="63" t="s">
        <v>87</v>
      </c>
      <c r="V49" s="63" t="s">
        <v>87</v>
      </c>
      <c r="W49" s="63" t="s">
        <v>87</v>
      </c>
      <c r="X49" s="58"/>
      <c r="Y49" s="54"/>
      <c r="Z49" s="54"/>
      <c r="AA49" s="54"/>
      <c r="AB49" s="54"/>
      <c r="AC49" s="54"/>
      <c r="AD49" s="54"/>
      <c r="AE49" s="54"/>
    </row>
    <row r="50" spans="1:31" x14ac:dyDescent="0.3">
      <c r="J50" s="94"/>
      <c r="K50" s="94"/>
      <c r="V50" s="2"/>
      <c r="Y50" s="54"/>
      <c r="Z50" s="54"/>
      <c r="AA50" s="54"/>
      <c r="AB50" s="54"/>
      <c r="AC50" s="54"/>
      <c r="AD50" s="54"/>
      <c r="AE50" s="54"/>
    </row>
    <row r="51" spans="1:31" x14ac:dyDescent="0.3">
      <c r="V51" s="2"/>
      <c r="W51" s="2"/>
      <c r="X51" s="2"/>
      <c r="Y51" s="56"/>
      <c r="Z51" s="54"/>
      <c r="AA51" s="54"/>
      <c r="AB51" s="54"/>
      <c r="AC51" s="54"/>
      <c r="AD51" s="54"/>
      <c r="AE51" s="54"/>
    </row>
    <row r="52" spans="1:31" x14ac:dyDescent="0.3">
      <c r="V52" s="2"/>
      <c r="Y52" s="56"/>
      <c r="Z52" s="54"/>
      <c r="AA52" s="54"/>
      <c r="AB52" s="54"/>
      <c r="AC52" s="54"/>
      <c r="AD52" s="54"/>
      <c r="AE52" s="54"/>
    </row>
    <row r="53" spans="1:31" x14ac:dyDescent="0.3">
      <c r="V53" s="2"/>
      <c r="W53" s="2"/>
      <c r="X53" s="2"/>
      <c r="Y53" s="56"/>
      <c r="Z53" s="54"/>
      <c r="AA53" s="54"/>
      <c r="AB53" s="54"/>
      <c r="AC53" s="54"/>
      <c r="AD53" s="54"/>
      <c r="AE53" s="54"/>
    </row>
    <row r="54" spans="1:31" x14ac:dyDescent="0.3">
      <c r="V54" s="2"/>
      <c r="W54" s="2"/>
      <c r="X54" s="2"/>
      <c r="Y54" s="56"/>
      <c r="Z54" s="54"/>
      <c r="AA54" s="54"/>
      <c r="AB54" s="54"/>
      <c r="AC54" s="54"/>
      <c r="AD54" s="54"/>
      <c r="AE54" s="54"/>
    </row>
    <row r="55" spans="1:31" x14ac:dyDescent="0.3">
      <c r="V55" s="2"/>
      <c r="W55" s="2"/>
      <c r="X55" s="2"/>
      <c r="Y55" s="56"/>
      <c r="Z55" s="54"/>
      <c r="AA55" s="54"/>
      <c r="AB55" s="54"/>
      <c r="AC55" s="54"/>
      <c r="AD55" s="54"/>
      <c r="AE55" s="54"/>
    </row>
    <row r="56" spans="1:31" x14ac:dyDescent="0.3">
      <c r="V56" s="2"/>
      <c r="W56" s="2"/>
      <c r="X56" s="2"/>
      <c r="Y56" s="56"/>
      <c r="Z56" s="54"/>
      <c r="AA56" s="54"/>
      <c r="AB56" s="54"/>
      <c r="AC56" s="54"/>
      <c r="AD56" s="54"/>
      <c r="AE56" s="54"/>
    </row>
  </sheetData>
  <mergeCells count="278">
    <mergeCell ref="Y3:AA3"/>
    <mergeCell ref="A4:E4"/>
    <mergeCell ref="G4:M4"/>
    <mergeCell ref="P4:Q4"/>
    <mergeCell ref="A1:B1"/>
    <mergeCell ref="C1:E1"/>
    <mergeCell ref="F1:Q1"/>
    <mergeCell ref="S1:AE1"/>
    <mergeCell ref="A2:E2"/>
    <mergeCell ref="G2:M2"/>
    <mergeCell ref="P2:Q2"/>
    <mergeCell ref="A5:E5"/>
    <mergeCell ref="F5:F7"/>
    <mergeCell ref="G5:O7"/>
    <mergeCell ref="P5:Q5"/>
    <mergeCell ref="A6:E6"/>
    <mergeCell ref="P6:Q6"/>
    <mergeCell ref="A7:E7"/>
    <mergeCell ref="A3:E3"/>
    <mergeCell ref="G3:M3"/>
    <mergeCell ref="P3:Q3"/>
    <mergeCell ref="A8:E8"/>
    <mergeCell ref="F8:F9"/>
    <mergeCell ref="G8:O9"/>
    <mergeCell ref="A9:E9"/>
    <mergeCell ref="A10:A11"/>
    <mergeCell ref="B10:C11"/>
    <mergeCell ref="D10:D11"/>
    <mergeCell ref="E10:E11"/>
    <mergeCell ref="F10:F11"/>
    <mergeCell ref="G10:G11"/>
    <mergeCell ref="N10:O11"/>
    <mergeCell ref="P10:Q10"/>
    <mergeCell ref="A12:A13"/>
    <mergeCell ref="B12:C13"/>
    <mergeCell ref="D12:D13"/>
    <mergeCell ref="E12:E13"/>
    <mergeCell ref="F13:F14"/>
    <mergeCell ref="G13:G14"/>
    <mergeCell ref="I13:I14"/>
    <mergeCell ref="J13:J14"/>
    <mergeCell ref="H10:H11"/>
    <mergeCell ref="I10:I11"/>
    <mergeCell ref="J10:J11"/>
    <mergeCell ref="K10:K11"/>
    <mergeCell ref="L10:L11"/>
    <mergeCell ref="M10:M11"/>
    <mergeCell ref="K15:K16"/>
    <mergeCell ref="N15:O16"/>
    <mergeCell ref="A16:A17"/>
    <mergeCell ref="B16:C17"/>
    <mergeCell ref="D16:D17"/>
    <mergeCell ref="E16:E17"/>
    <mergeCell ref="H16:H17"/>
    <mergeCell ref="K13:K14"/>
    <mergeCell ref="N13:O14"/>
    <mergeCell ref="A14:A15"/>
    <mergeCell ref="B14:C15"/>
    <mergeCell ref="D14:D15"/>
    <mergeCell ref="E14:E15"/>
    <mergeCell ref="H14:H15"/>
    <mergeCell ref="L14:L15"/>
    <mergeCell ref="M14:M15"/>
    <mergeCell ref="F15:F16"/>
    <mergeCell ref="D20:D21"/>
    <mergeCell ref="E20:E21"/>
    <mergeCell ref="H20:H21"/>
    <mergeCell ref="L20:L21"/>
    <mergeCell ref="N17:O18"/>
    <mergeCell ref="A18:A19"/>
    <mergeCell ref="B18:C19"/>
    <mergeCell ref="D18:D19"/>
    <mergeCell ref="E18:E19"/>
    <mergeCell ref="H18:H19"/>
    <mergeCell ref="L18:L19"/>
    <mergeCell ref="M18:M19"/>
    <mergeCell ref="F19:F20"/>
    <mergeCell ref="G19:G20"/>
    <mergeCell ref="L16:L17"/>
    <mergeCell ref="M16:M17"/>
    <mergeCell ref="F17:F18"/>
    <mergeCell ref="G17:G18"/>
    <mergeCell ref="I17:I18"/>
    <mergeCell ref="J17:J18"/>
    <mergeCell ref="K17:K18"/>
    <mergeCell ref="G15:G16"/>
    <mergeCell ref="I15:I16"/>
    <mergeCell ref="J15:J16"/>
    <mergeCell ref="H24:H25"/>
    <mergeCell ref="L24:L25"/>
    <mergeCell ref="N21:O22"/>
    <mergeCell ref="A22:A23"/>
    <mergeCell ref="B22:C23"/>
    <mergeCell ref="D22:D23"/>
    <mergeCell ref="E22:E23"/>
    <mergeCell ref="H22:H23"/>
    <mergeCell ref="L22:L23"/>
    <mergeCell ref="M22:M23"/>
    <mergeCell ref="F23:F24"/>
    <mergeCell ref="G23:G24"/>
    <mergeCell ref="M20:M21"/>
    <mergeCell ref="F21:F22"/>
    <mergeCell ref="G21:G22"/>
    <mergeCell ref="I21:I22"/>
    <mergeCell ref="J21:J22"/>
    <mergeCell ref="K21:K22"/>
    <mergeCell ref="I19:I20"/>
    <mergeCell ref="J19:J20"/>
    <mergeCell ref="K19:K20"/>
    <mergeCell ref="N19:O20"/>
    <mergeCell ref="A20:A21"/>
    <mergeCell ref="B20:C21"/>
    <mergeCell ref="N25:O26"/>
    <mergeCell ref="A26:A27"/>
    <mergeCell ref="B26:C27"/>
    <mergeCell ref="D26:D27"/>
    <mergeCell ref="E26:E27"/>
    <mergeCell ref="H26:H27"/>
    <mergeCell ref="L26:L27"/>
    <mergeCell ref="M26:M27"/>
    <mergeCell ref="F27:F28"/>
    <mergeCell ref="G27:G28"/>
    <mergeCell ref="M24:M25"/>
    <mergeCell ref="F25:F26"/>
    <mergeCell ref="G25:G26"/>
    <mergeCell ref="I25:I26"/>
    <mergeCell ref="J25:J26"/>
    <mergeCell ref="K25:K26"/>
    <mergeCell ref="I23:I24"/>
    <mergeCell ref="J23:J24"/>
    <mergeCell ref="K23:K24"/>
    <mergeCell ref="N23:O24"/>
    <mergeCell ref="A24:A25"/>
    <mergeCell ref="B24:C25"/>
    <mergeCell ref="D24:D25"/>
    <mergeCell ref="E24:E25"/>
    <mergeCell ref="I27:I28"/>
    <mergeCell ref="J27:J28"/>
    <mergeCell ref="K27:K28"/>
    <mergeCell ref="N27:O28"/>
    <mergeCell ref="A28:A29"/>
    <mergeCell ref="B28:C29"/>
    <mergeCell ref="D28:D29"/>
    <mergeCell ref="E28:E29"/>
    <mergeCell ref="H28:H29"/>
    <mergeCell ref="L28:L29"/>
    <mergeCell ref="K31:K32"/>
    <mergeCell ref="N31:O32"/>
    <mergeCell ref="A32:A33"/>
    <mergeCell ref="B32:C33"/>
    <mergeCell ref="D32:D33"/>
    <mergeCell ref="E32:E33"/>
    <mergeCell ref="H32:H33"/>
    <mergeCell ref="L32:L33"/>
    <mergeCell ref="N29:O30"/>
    <mergeCell ref="A30:A31"/>
    <mergeCell ref="B30:C31"/>
    <mergeCell ref="D30:D31"/>
    <mergeCell ref="E30:E31"/>
    <mergeCell ref="H30:H31"/>
    <mergeCell ref="L30:L31"/>
    <mergeCell ref="M30:M31"/>
    <mergeCell ref="F31:F32"/>
    <mergeCell ref="G31:G32"/>
    <mergeCell ref="M28:M29"/>
    <mergeCell ref="F29:F30"/>
    <mergeCell ref="G29:G30"/>
    <mergeCell ref="I29:I30"/>
    <mergeCell ref="J29:J30"/>
    <mergeCell ref="K29:K30"/>
    <mergeCell ref="A36:A37"/>
    <mergeCell ref="B36:C37"/>
    <mergeCell ref="D36:D37"/>
    <mergeCell ref="E36:E37"/>
    <mergeCell ref="H36:H37"/>
    <mergeCell ref="L36:L37"/>
    <mergeCell ref="N33:O34"/>
    <mergeCell ref="A34:A35"/>
    <mergeCell ref="B34:C35"/>
    <mergeCell ref="D34:D35"/>
    <mergeCell ref="E34:E35"/>
    <mergeCell ref="H34:H35"/>
    <mergeCell ref="L34:L35"/>
    <mergeCell ref="M34:M35"/>
    <mergeCell ref="F35:F36"/>
    <mergeCell ref="G35:G36"/>
    <mergeCell ref="M32:M33"/>
    <mergeCell ref="F33:F34"/>
    <mergeCell ref="G33:G34"/>
    <mergeCell ref="I33:I34"/>
    <mergeCell ref="J33:J34"/>
    <mergeCell ref="K33:K34"/>
    <mergeCell ref="I31:I32"/>
    <mergeCell ref="J31:J32"/>
    <mergeCell ref="D40:D41"/>
    <mergeCell ref="E40:E41"/>
    <mergeCell ref="H40:H41"/>
    <mergeCell ref="L40:L41"/>
    <mergeCell ref="N37:O38"/>
    <mergeCell ref="A38:A39"/>
    <mergeCell ref="B38:C39"/>
    <mergeCell ref="D38:D39"/>
    <mergeCell ref="E38:E39"/>
    <mergeCell ref="H38:H39"/>
    <mergeCell ref="L38:L39"/>
    <mergeCell ref="M38:M39"/>
    <mergeCell ref="F39:F40"/>
    <mergeCell ref="G39:G40"/>
    <mergeCell ref="M36:M37"/>
    <mergeCell ref="F37:F38"/>
    <mergeCell ref="G37:G38"/>
    <mergeCell ref="I37:I38"/>
    <mergeCell ref="J37:J38"/>
    <mergeCell ref="K37:K38"/>
    <mergeCell ref="I35:I36"/>
    <mergeCell ref="J35:J36"/>
    <mergeCell ref="K35:K36"/>
    <mergeCell ref="N35:O36"/>
    <mergeCell ref="H44:H45"/>
    <mergeCell ref="L44:L45"/>
    <mergeCell ref="N41:O42"/>
    <mergeCell ref="A42:A43"/>
    <mergeCell ref="B42:C43"/>
    <mergeCell ref="D42:D43"/>
    <mergeCell ref="E42:E43"/>
    <mergeCell ref="H42:H43"/>
    <mergeCell ref="L42:L43"/>
    <mergeCell ref="M42:M43"/>
    <mergeCell ref="F43:F44"/>
    <mergeCell ref="G43:G44"/>
    <mergeCell ref="M40:M41"/>
    <mergeCell ref="F41:F42"/>
    <mergeCell ref="G41:G42"/>
    <mergeCell ref="I41:I42"/>
    <mergeCell ref="J41:J42"/>
    <mergeCell ref="K41:K42"/>
    <mergeCell ref="I39:I40"/>
    <mergeCell ref="J39:J40"/>
    <mergeCell ref="K39:K40"/>
    <mergeCell ref="N39:O40"/>
    <mergeCell ref="A40:A41"/>
    <mergeCell ref="B40:C41"/>
    <mergeCell ref="N45:O46"/>
    <mergeCell ref="A46:A47"/>
    <mergeCell ref="B46:C47"/>
    <mergeCell ref="D46:D47"/>
    <mergeCell ref="E46:E47"/>
    <mergeCell ref="H46:H47"/>
    <mergeCell ref="L46:L47"/>
    <mergeCell ref="M46:M47"/>
    <mergeCell ref="F47:F48"/>
    <mergeCell ref="G47:G48"/>
    <mergeCell ref="M44:M45"/>
    <mergeCell ref="F45:F46"/>
    <mergeCell ref="G45:G46"/>
    <mergeCell ref="I45:I46"/>
    <mergeCell ref="J45:J46"/>
    <mergeCell ref="K45:K46"/>
    <mergeCell ref="I43:I44"/>
    <mergeCell ref="J43:J44"/>
    <mergeCell ref="K43:K44"/>
    <mergeCell ref="N43:O44"/>
    <mergeCell ref="A44:A45"/>
    <mergeCell ref="B44:C45"/>
    <mergeCell ref="D44:D45"/>
    <mergeCell ref="E44:E45"/>
    <mergeCell ref="J49:J50"/>
    <mergeCell ref="K49:K50"/>
    <mergeCell ref="I47:I48"/>
    <mergeCell ref="J47:J48"/>
    <mergeCell ref="K47:K48"/>
    <mergeCell ref="N47:O48"/>
    <mergeCell ref="A48:A49"/>
    <mergeCell ref="B48:C49"/>
    <mergeCell ref="D48:D49"/>
    <mergeCell ref="E48:E49"/>
    <mergeCell ref="L48:L49"/>
    <mergeCell ref="M48:M4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8EB2E-5C7E-4F2E-9948-8724FDE061EC}">
  <dimension ref="A1:AE56"/>
  <sheetViews>
    <sheetView topLeftCell="L31" zoomScale="80" zoomScaleNormal="80" workbookViewId="0">
      <selection activeCell="O56" sqref="O56"/>
    </sheetView>
  </sheetViews>
  <sheetFormatPr defaultColWidth="9.109375" defaultRowHeight="14.4" x14ac:dyDescent="0.3"/>
  <cols>
    <col min="1" max="1" width="4.88671875" style="1" customWidth="1"/>
    <col min="2" max="2" width="7.5546875" style="1" customWidth="1"/>
    <col min="3" max="3" width="29.5546875" style="1" customWidth="1"/>
    <col min="4" max="4" width="11" style="1" customWidth="1"/>
    <col min="5" max="5" width="10.44140625" style="1" customWidth="1"/>
    <col min="6" max="6" width="18.44140625" style="26" customWidth="1"/>
    <col min="7" max="7" width="8.5546875" style="1" bestFit="1" customWidth="1"/>
    <col min="8" max="8" width="8.44140625" style="1" bestFit="1" customWidth="1"/>
    <col min="9" max="9" width="7" style="1" customWidth="1"/>
    <col min="10" max="10" width="7.33203125" style="1" bestFit="1" customWidth="1"/>
    <col min="11" max="11" width="5.88671875" style="1" bestFit="1" customWidth="1"/>
    <col min="12" max="12" width="9.5546875" style="1" customWidth="1"/>
    <col min="13" max="13" width="9" style="1" customWidth="1"/>
    <col min="14" max="14" width="18.6640625" style="1" customWidth="1"/>
    <col min="15" max="15" width="47.33203125" style="1" customWidth="1"/>
    <col min="16" max="16" width="9.44140625" style="1" customWidth="1"/>
    <col min="17" max="17" width="9.109375" style="1"/>
    <col min="18" max="18" width="5.44140625" style="1" customWidth="1"/>
    <col min="19" max="19" width="25.88671875" style="1" bestFit="1" customWidth="1"/>
    <col min="20" max="20" width="8.88671875" style="1" bestFit="1" customWidth="1"/>
    <col min="21" max="21" width="8" style="1" bestFit="1" customWidth="1"/>
    <col min="22" max="22" width="8.88671875" style="1" bestFit="1" customWidth="1"/>
    <col min="23" max="23" width="11.109375" style="1" bestFit="1" customWidth="1"/>
    <col min="24" max="24" width="2.44140625" style="1" customWidth="1"/>
    <col min="25" max="27" width="9.109375" style="1"/>
    <col min="28" max="28" width="2.6640625" style="1" customWidth="1"/>
    <col min="29" max="30" width="9.109375" style="1"/>
    <col min="31" max="31" width="15.33203125" style="1" customWidth="1"/>
    <col min="32" max="16384" width="9.109375" style="1"/>
  </cols>
  <sheetData>
    <row r="1" spans="1:31" ht="30.6" customHeight="1" thickBot="1" x14ac:dyDescent="0.35">
      <c r="A1" s="209" t="s">
        <v>6</v>
      </c>
      <c r="B1" s="210"/>
      <c r="C1" s="211"/>
      <c r="D1" s="211"/>
      <c r="E1" s="212"/>
      <c r="F1" s="213" t="s">
        <v>0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/>
      <c r="S1" s="213" t="s">
        <v>54</v>
      </c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17.25" customHeight="1" thickBot="1" x14ac:dyDescent="0.35">
      <c r="A2" s="216" t="s">
        <v>7</v>
      </c>
      <c r="B2" s="217"/>
      <c r="C2" s="217"/>
      <c r="D2" s="217"/>
      <c r="E2" s="218"/>
      <c r="F2" s="86" t="s">
        <v>1</v>
      </c>
      <c r="G2" s="219"/>
      <c r="H2" s="219"/>
      <c r="I2" s="219"/>
      <c r="J2" s="219"/>
      <c r="K2" s="219"/>
      <c r="L2" s="219"/>
      <c r="M2" s="220"/>
      <c r="N2" s="14" t="s">
        <v>4</v>
      </c>
      <c r="O2" s="16"/>
      <c r="P2" s="221"/>
      <c r="Q2" s="222"/>
    </row>
    <row r="3" spans="1:31" ht="15" thickBot="1" x14ac:dyDescent="0.35">
      <c r="A3" s="198" t="s">
        <v>15</v>
      </c>
      <c r="B3" s="199"/>
      <c r="C3" s="199"/>
      <c r="D3" s="199"/>
      <c r="E3" s="200"/>
      <c r="F3" s="86" t="s">
        <v>2</v>
      </c>
      <c r="G3" s="201">
        <v>0.375</v>
      </c>
      <c r="H3" s="201"/>
      <c r="I3" s="201"/>
      <c r="J3" s="201"/>
      <c r="K3" s="201"/>
      <c r="L3" s="201"/>
      <c r="M3" s="201"/>
      <c r="N3" s="15" t="s">
        <v>3</v>
      </c>
      <c r="O3" s="9">
        <f>MAX(M14:M49)</f>
        <v>0.375</v>
      </c>
      <c r="P3" s="202" t="s">
        <v>17</v>
      </c>
      <c r="Q3" s="203"/>
      <c r="S3" s="60" t="s">
        <v>72</v>
      </c>
      <c r="Y3" s="204" t="s">
        <v>71</v>
      </c>
      <c r="Z3" s="204"/>
      <c r="AA3" s="204"/>
      <c r="AB3" s="54"/>
      <c r="AC3" s="59" t="s">
        <v>70</v>
      </c>
      <c r="AD3" s="59"/>
      <c r="AE3" s="59" t="s">
        <v>69</v>
      </c>
    </row>
    <row r="4" spans="1:31" ht="15" thickBot="1" x14ac:dyDescent="0.35">
      <c r="A4" s="159"/>
      <c r="B4" s="160"/>
      <c r="C4" s="160"/>
      <c r="D4" s="160"/>
      <c r="E4" s="161"/>
      <c r="F4" s="87" t="s">
        <v>10</v>
      </c>
      <c r="G4" s="205" t="str">
        <f>_xlfn.CONCAT(MAX(H14:H47)," SM")</f>
        <v>0 SM</v>
      </c>
      <c r="H4" s="205"/>
      <c r="I4" s="205"/>
      <c r="J4" s="205"/>
      <c r="K4" s="205"/>
      <c r="L4" s="205"/>
      <c r="M4" s="206"/>
      <c r="N4" s="17"/>
      <c r="O4" s="69"/>
      <c r="P4" s="207" t="s">
        <v>12</v>
      </c>
      <c r="Q4" s="208"/>
      <c r="S4" s="61" t="s">
        <v>55</v>
      </c>
      <c r="T4" s="61" t="s">
        <v>58</v>
      </c>
      <c r="U4" s="61" t="s">
        <v>59</v>
      </c>
      <c r="V4" s="61" t="s">
        <v>60</v>
      </c>
      <c r="W4" s="61" t="s">
        <v>61</v>
      </c>
      <c r="X4" s="57"/>
      <c r="Y4" s="53"/>
      <c r="Z4" s="54"/>
      <c r="AA4" s="54"/>
      <c r="AB4" s="54"/>
      <c r="AC4" s="54"/>
      <c r="AD4" s="54"/>
      <c r="AE4" s="54"/>
    </row>
    <row r="5" spans="1:31" x14ac:dyDescent="0.3">
      <c r="A5" s="159"/>
      <c r="B5" s="160"/>
      <c r="C5" s="160"/>
      <c r="D5" s="160"/>
      <c r="E5" s="161"/>
      <c r="F5" s="162" t="s">
        <v>8</v>
      </c>
      <c r="G5" s="184"/>
      <c r="H5" s="185"/>
      <c r="I5" s="185"/>
      <c r="J5" s="185"/>
      <c r="K5" s="185"/>
      <c r="L5" s="186"/>
      <c r="M5" s="186"/>
      <c r="N5" s="186"/>
      <c r="O5" s="187"/>
      <c r="P5" s="194" t="s">
        <v>11</v>
      </c>
      <c r="Q5" s="195"/>
      <c r="S5" s="52" t="s">
        <v>56</v>
      </c>
      <c r="T5" s="62" t="s">
        <v>62</v>
      </c>
      <c r="U5" s="62" t="s">
        <v>63</v>
      </c>
      <c r="V5" s="62" t="s">
        <v>64</v>
      </c>
      <c r="W5" s="62" t="s">
        <v>64</v>
      </c>
      <c r="X5" s="57"/>
      <c r="Y5" s="55"/>
      <c r="Z5" s="54"/>
      <c r="AA5" s="54"/>
      <c r="AB5" s="54"/>
      <c r="AC5" s="54"/>
      <c r="AD5" s="54"/>
      <c r="AE5" s="54"/>
    </row>
    <row r="6" spans="1:31" x14ac:dyDescent="0.3">
      <c r="A6" s="159"/>
      <c r="B6" s="160"/>
      <c r="C6" s="160"/>
      <c r="D6" s="160"/>
      <c r="E6" s="161"/>
      <c r="F6" s="182"/>
      <c r="G6" s="188"/>
      <c r="H6" s="189"/>
      <c r="I6" s="189"/>
      <c r="J6" s="189"/>
      <c r="K6" s="189"/>
      <c r="L6" s="189"/>
      <c r="M6" s="189"/>
      <c r="N6" s="189"/>
      <c r="O6" s="190"/>
      <c r="P6" s="196" t="s">
        <v>14</v>
      </c>
      <c r="Q6" s="197"/>
      <c r="S6" s="52" t="s">
        <v>57</v>
      </c>
      <c r="T6" s="62" t="s">
        <v>65</v>
      </c>
      <c r="U6" s="63" t="s">
        <v>66</v>
      </c>
      <c r="V6" s="63" t="s">
        <v>67</v>
      </c>
      <c r="W6" s="63" t="s">
        <v>68</v>
      </c>
      <c r="X6" s="58"/>
      <c r="Y6" s="54"/>
      <c r="Z6" s="54"/>
      <c r="AA6" s="54"/>
      <c r="AB6" s="54"/>
      <c r="AC6" s="54"/>
      <c r="AD6" s="54"/>
      <c r="AE6" s="54"/>
    </row>
    <row r="7" spans="1:31" ht="15" thickBot="1" x14ac:dyDescent="0.35">
      <c r="A7" s="159"/>
      <c r="B7" s="160"/>
      <c r="C7" s="160"/>
      <c r="D7" s="160"/>
      <c r="E7" s="161"/>
      <c r="F7" s="183"/>
      <c r="G7" s="191"/>
      <c r="H7" s="192"/>
      <c r="I7" s="192"/>
      <c r="J7" s="192"/>
      <c r="K7" s="192"/>
      <c r="L7" s="192"/>
      <c r="M7" s="192"/>
      <c r="N7" s="192"/>
      <c r="O7" s="193"/>
      <c r="P7" s="10"/>
      <c r="Q7" s="11"/>
      <c r="V7" s="2"/>
      <c r="Y7" s="54"/>
      <c r="Z7" s="54"/>
      <c r="AA7" s="54"/>
      <c r="AB7" s="54"/>
      <c r="AC7" s="54"/>
      <c r="AD7" s="54"/>
      <c r="AE7" s="54"/>
    </row>
    <row r="8" spans="1:31" x14ac:dyDescent="0.3">
      <c r="A8" s="159"/>
      <c r="B8" s="160"/>
      <c r="C8" s="160"/>
      <c r="D8" s="160"/>
      <c r="E8" s="161"/>
      <c r="F8" s="162" t="s">
        <v>9</v>
      </c>
      <c r="G8" s="164"/>
      <c r="H8" s="165"/>
      <c r="I8" s="165"/>
      <c r="J8" s="165"/>
      <c r="K8" s="165"/>
      <c r="L8" s="165"/>
      <c r="M8" s="165"/>
      <c r="N8" s="165"/>
      <c r="O8" s="166"/>
      <c r="P8" s="10"/>
      <c r="Q8" s="11"/>
      <c r="V8" s="2"/>
      <c r="W8" s="2"/>
      <c r="X8" s="2"/>
      <c r="Y8" s="56"/>
      <c r="Z8" s="54"/>
      <c r="AA8" s="54"/>
      <c r="AB8" s="54"/>
      <c r="AC8" s="54"/>
      <c r="AD8" s="54"/>
      <c r="AE8" s="54"/>
    </row>
    <row r="9" spans="1:31" ht="15" thickBot="1" x14ac:dyDescent="0.35">
      <c r="A9" s="170"/>
      <c r="B9" s="171"/>
      <c r="C9" s="171"/>
      <c r="D9" s="171"/>
      <c r="E9" s="172"/>
      <c r="F9" s="163"/>
      <c r="G9" s="167"/>
      <c r="H9" s="168"/>
      <c r="I9" s="168"/>
      <c r="J9" s="168"/>
      <c r="K9" s="168"/>
      <c r="L9" s="168"/>
      <c r="M9" s="168"/>
      <c r="N9" s="168"/>
      <c r="O9" s="169"/>
      <c r="P9" s="12"/>
      <c r="Q9" s="13"/>
      <c r="V9" s="2"/>
      <c r="Y9" s="56"/>
      <c r="Z9" s="54"/>
      <c r="AA9" s="54"/>
      <c r="AB9" s="54"/>
      <c r="AC9" s="54"/>
      <c r="AD9" s="54"/>
      <c r="AE9" s="54"/>
    </row>
    <row r="10" spans="1:31" ht="15.75" customHeight="1" thickBot="1" x14ac:dyDescent="0.35">
      <c r="A10" s="173" t="s">
        <v>88</v>
      </c>
      <c r="B10" s="173" t="s">
        <v>30</v>
      </c>
      <c r="C10" s="174"/>
      <c r="D10" s="175" t="s">
        <v>26</v>
      </c>
      <c r="E10" s="175" t="s">
        <v>25</v>
      </c>
      <c r="F10" s="176" t="s">
        <v>5</v>
      </c>
      <c r="G10" s="153" t="s">
        <v>18</v>
      </c>
      <c r="H10" s="151" t="s">
        <v>19</v>
      </c>
      <c r="I10" s="153" t="s">
        <v>20</v>
      </c>
      <c r="J10" s="155" t="s">
        <v>21</v>
      </c>
      <c r="K10" s="157" t="s">
        <v>22</v>
      </c>
      <c r="L10" s="151" t="s">
        <v>23</v>
      </c>
      <c r="M10" s="157" t="s">
        <v>24</v>
      </c>
      <c r="N10" s="178" t="s">
        <v>29</v>
      </c>
      <c r="O10" s="179"/>
      <c r="P10" s="141" t="s">
        <v>13</v>
      </c>
      <c r="Q10" s="142"/>
      <c r="V10" s="2"/>
      <c r="W10" s="2"/>
      <c r="X10" s="2"/>
      <c r="Y10" s="56"/>
      <c r="Z10" s="54"/>
      <c r="AA10" s="54"/>
      <c r="AB10" s="54"/>
      <c r="AC10" s="54"/>
      <c r="AD10" s="54"/>
      <c r="AE10" s="54"/>
    </row>
    <row r="11" spans="1:31" ht="30.75" customHeight="1" thickBot="1" x14ac:dyDescent="0.35">
      <c r="A11" s="173"/>
      <c r="B11" s="173"/>
      <c r="C11" s="174"/>
      <c r="D11" s="175"/>
      <c r="E11" s="175"/>
      <c r="F11" s="154"/>
      <c r="G11" s="177"/>
      <c r="H11" s="152"/>
      <c r="I11" s="154"/>
      <c r="J11" s="156"/>
      <c r="K11" s="158"/>
      <c r="L11" s="152"/>
      <c r="M11" s="158"/>
      <c r="N11" s="180"/>
      <c r="O11" s="181"/>
      <c r="P11" s="19" t="s">
        <v>27</v>
      </c>
      <c r="Q11" s="20" t="s">
        <v>28</v>
      </c>
      <c r="V11" s="2"/>
      <c r="W11" s="2"/>
      <c r="X11" s="2"/>
      <c r="Y11" s="56"/>
      <c r="Z11" s="54"/>
      <c r="AA11" s="54"/>
      <c r="AB11" s="54"/>
      <c r="AC11" s="54"/>
      <c r="AD11" s="54"/>
      <c r="AE11" s="54"/>
    </row>
    <row r="12" spans="1:31" ht="15" thickBot="1" x14ac:dyDescent="0.35">
      <c r="A12" s="105"/>
      <c r="B12" s="143"/>
      <c r="C12" s="144"/>
      <c r="D12" s="145" t="s">
        <v>16</v>
      </c>
      <c r="E12" s="145" t="s">
        <v>16</v>
      </c>
      <c r="F12" s="25"/>
      <c r="G12" s="6"/>
      <c r="H12" s="6"/>
      <c r="I12" s="5"/>
      <c r="J12" s="6"/>
      <c r="K12" s="7"/>
      <c r="L12" s="6"/>
      <c r="M12" s="6"/>
      <c r="N12" s="6"/>
      <c r="O12" s="6"/>
      <c r="P12" s="6"/>
      <c r="Q12" s="8"/>
      <c r="V12" s="2"/>
      <c r="W12" s="2"/>
      <c r="X12" s="2"/>
      <c r="Y12" s="3"/>
    </row>
    <row r="13" spans="1:31" ht="15" thickBot="1" x14ac:dyDescent="0.35">
      <c r="A13" s="106"/>
      <c r="B13" s="120"/>
      <c r="C13" s="121"/>
      <c r="D13" s="122"/>
      <c r="E13" s="123"/>
      <c r="F13" s="146"/>
      <c r="G13" s="148"/>
      <c r="H13" s="5"/>
      <c r="I13" s="149"/>
      <c r="J13" s="150">
        <f t="shared" ref="J13:J47" si="0">IF(I13&gt;0,G13/I13,0)</f>
        <v>0</v>
      </c>
      <c r="K13" s="133">
        <f>J13*60</f>
        <v>0</v>
      </c>
      <c r="L13" s="6"/>
      <c r="M13" s="6"/>
      <c r="N13" s="134"/>
      <c r="O13" s="135"/>
      <c r="P13" s="88"/>
      <c r="Q13" s="89"/>
      <c r="S13" s="60" t="s">
        <v>73</v>
      </c>
      <c r="Y13" s="68" t="s">
        <v>71</v>
      </c>
      <c r="Z13" s="68"/>
      <c r="AA13" s="68"/>
      <c r="AB13" s="54"/>
      <c r="AC13" s="59" t="s">
        <v>70</v>
      </c>
      <c r="AD13" s="59"/>
      <c r="AE13" s="59" t="s">
        <v>69</v>
      </c>
    </row>
    <row r="14" spans="1:31" x14ac:dyDescent="0.3">
      <c r="A14" s="105"/>
      <c r="B14" s="107"/>
      <c r="C14" s="108"/>
      <c r="D14" s="111" t="s">
        <v>16</v>
      </c>
      <c r="E14" s="113" t="s">
        <v>16</v>
      </c>
      <c r="F14" s="147"/>
      <c r="G14" s="128"/>
      <c r="H14" s="138">
        <f>G13</f>
        <v>0</v>
      </c>
      <c r="I14" s="95"/>
      <c r="J14" s="97"/>
      <c r="K14" s="99"/>
      <c r="L14" s="139">
        <f>K13</f>
        <v>0</v>
      </c>
      <c r="M14" s="140">
        <f>TIME(0,L14,0)+$G$3</f>
        <v>0.375</v>
      </c>
      <c r="N14" s="136"/>
      <c r="O14" s="137"/>
      <c r="P14" s="90"/>
      <c r="Q14" s="91"/>
      <c r="S14" s="61" t="s">
        <v>55</v>
      </c>
      <c r="T14" s="61" t="s">
        <v>58</v>
      </c>
      <c r="U14" s="61" t="s">
        <v>59</v>
      </c>
      <c r="V14" s="61" t="s">
        <v>60</v>
      </c>
      <c r="W14" s="61" t="s">
        <v>61</v>
      </c>
      <c r="X14" s="57"/>
      <c r="Y14" s="53"/>
      <c r="Z14" s="54"/>
      <c r="AA14" s="54"/>
      <c r="AB14" s="54"/>
      <c r="AC14" s="54"/>
      <c r="AD14" s="54"/>
      <c r="AE14" s="54"/>
    </row>
    <row r="15" spans="1:31" ht="15" thickBot="1" x14ac:dyDescent="0.35">
      <c r="A15" s="106"/>
      <c r="B15" s="120"/>
      <c r="C15" s="121"/>
      <c r="D15" s="122"/>
      <c r="E15" s="123"/>
      <c r="F15" s="126"/>
      <c r="G15" s="128"/>
      <c r="H15" s="124"/>
      <c r="I15" s="95"/>
      <c r="J15" s="97">
        <f t="shared" si="0"/>
        <v>0</v>
      </c>
      <c r="K15" s="99">
        <f t="shared" ref="K15" si="1">J15*60</f>
        <v>0</v>
      </c>
      <c r="L15" s="114"/>
      <c r="M15" s="125"/>
      <c r="N15" s="131"/>
      <c r="O15" s="132"/>
      <c r="P15" s="90"/>
      <c r="Q15" s="91"/>
      <c r="S15" s="52" t="s">
        <v>56</v>
      </c>
      <c r="T15" s="62" t="s">
        <v>74</v>
      </c>
      <c r="U15" s="62" t="s">
        <v>63</v>
      </c>
      <c r="V15" s="62" t="s">
        <v>77</v>
      </c>
      <c r="W15" s="62" t="s">
        <v>77</v>
      </c>
      <c r="X15" s="57"/>
      <c r="Y15" s="55"/>
      <c r="Z15" s="54"/>
      <c r="AA15" s="54"/>
      <c r="AB15" s="54"/>
      <c r="AC15" s="54"/>
      <c r="AD15" s="54"/>
      <c r="AE15" s="54"/>
    </row>
    <row r="16" spans="1:31" x14ac:dyDescent="0.3">
      <c r="A16" s="105"/>
      <c r="B16" s="107"/>
      <c r="C16" s="108"/>
      <c r="D16" s="111" t="s">
        <v>16</v>
      </c>
      <c r="E16" s="113" t="s">
        <v>16</v>
      </c>
      <c r="F16" s="130"/>
      <c r="G16" s="128"/>
      <c r="H16" s="124">
        <f>H14+G15</f>
        <v>0</v>
      </c>
      <c r="I16" s="95"/>
      <c r="J16" s="97"/>
      <c r="K16" s="99"/>
      <c r="L16" s="114">
        <f>K15+L14</f>
        <v>0</v>
      </c>
      <c r="M16" s="116">
        <f>TIME(0,L16,0)+$G$3</f>
        <v>0.375</v>
      </c>
      <c r="N16" s="131"/>
      <c r="O16" s="132"/>
      <c r="P16" s="90"/>
      <c r="Q16" s="91"/>
      <c r="S16" s="52" t="s">
        <v>57</v>
      </c>
      <c r="T16" s="63" t="s">
        <v>75</v>
      </c>
      <c r="U16" s="63" t="s">
        <v>76</v>
      </c>
      <c r="V16" s="63" t="s">
        <v>78</v>
      </c>
      <c r="W16" s="63" t="s">
        <v>67</v>
      </c>
      <c r="X16" s="58"/>
      <c r="Y16" s="54"/>
      <c r="Z16" s="54"/>
      <c r="AA16" s="54"/>
      <c r="AB16" s="54"/>
      <c r="AC16" s="54"/>
      <c r="AD16" s="54"/>
      <c r="AE16" s="54"/>
    </row>
    <row r="17" spans="1:31" ht="15" thickBot="1" x14ac:dyDescent="0.35">
      <c r="A17" s="106"/>
      <c r="B17" s="120"/>
      <c r="C17" s="121"/>
      <c r="D17" s="122"/>
      <c r="E17" s="123"/>
      <c r="F17" s="126"/>
      <c r="G17" s="128"/>
      <c r="H17" s="124"/>
      <c r="I17" s="95"/>
      <c r="J17" s="97">
        <f t="shared" si="0"/>
        <v>0</v>
      </c>
      <c r="K17" s="99">
        <f t="shared" ref="K17" si="2">J17*60</f>
        <v>0</v>
      </c>
      <c r="L17" s="124"/>
      <c r="M17" s="125"/>
      <c r="N17" s="131"/>
      <c r="O17" s="132"/>
      <c r="P17" s="90"/>
      <c r="Q17" s="91"/>
      <c r="V17" s="2"/>
      <c r="Y17" s="54"/>
      <c r="Z17" s="54"/>
      <c r="AA17" s="54"/>
      <c r="AB17" s="54"/>
      <c r="AC17" s="54"/>
      <c r="AD17" s="54"/>
      <c r="AE17" s="54"/>
    </row>
    <row r="18" spans="1:31" x14ac:dyDescent="0.3">
      <c r="A18" s="105"/>
      <c r="B18" s="107"/>
      <c r="C18" s="108"/>
      <c r="D18" s="111" t="s">
        <v>16</v>
      </c>
      <c r="E18" s="113" t="s">
        <v>16</v>
      </c>
      <c r="F18" s="130"/>
      <c r="G18" s="128"/>
      <c r="H18" s="124">
        <f>H16+G17</f>
        <v>0</v>
      </c>
      <c r="I18" s="95"/>
      <c r="J18" s="97"/>
      <c r="K18" s="99"/>
      <c r="L18" s="114">
        <f>K17+L16</f>
        <v>0</v>
      </c>
      <c r="M18" s="116">
        <f>TIME(0,L18,0)+$G$3</f>
        <v>0.375</v>
      </c>
      <c r="N18" s="131"/>
      <c r="O18" s="132"/>
      <c r="P18" s="90"/>
      <c r="Q18" s="91"/>
      <c r="V18" s="2"/>
      <c r="W18" s="2"/>
      <c r="X18" s="2"/>
      <c r="Y18" s="56"/>
      <c r="Z18" s="54"/>
      <c r="AA18" s="54"/>
      <c r="AB18" s="54"/>
      <c r="AC18" s="54"/>
      <c r="AD18" s="54"/>
      <c r="AE18" s="54"/>
    </row>
    <row r="19" spans="1:31" ht="15" thickBot="1" x14ac:dyDescent="0.35">
      <c r="A19" s="106"/>
      <c r="B19" s="120"/>
      <c r="C19" s="121"/>
      <c r="D19" s="122"/>
      <c r="E19" s="123"/>
      <c r="F19" s="126"/>
      <c r="G19" s="128"/>
      <c r="H19" s="124"/>
      <c r="I19" s="95"/>
      <c r="J19" s="97">
        <f t="shared" si="0"/>
        <v>0</v>
      </c>
      <c r="K19" s="99">
        <f t="shared" ref="K19" si="3">J19*60</f>
        <v>0</v>
      </c>
      <c r="L19" s="124"/>
      <c r="M19" s="125"/>
      <c r="N19" s="131"/>
      <c r="O19" s="132"/>
      <c r="P19" s="21"/>
      <c r="Q19" s="22"/>
      <c r="V19" s="2"/>
      <c r="Y19" s="56"/>
      <c r="Z19" s="54"/>
      <c r="AA19" s="54"/>
      <c r="AB19" s="54"/>
      <c r="AC19" s="54"/>
      <c r="AD19" s="54"/>
      <c r="AE19" s="54"/>
    </row>
    <row r="20" spans="1:31" x14ac:dyDescent="0.3">
      <c r="A20" s="105"/>
      <c r="B20" s="107"/>
      <c r="C20" s="108"/>
      <c r="D20" s="111" t="s">
        <v>16</v>
      </c>
      <c r="E20" s="113" t="s">
        <v>16</v>
      </c>
      <c r="F20" s="130"/>
      <c r="G20" s="128"/>
      <c r="H20" s="124">
        <f>H18+G19</f>
        <v>0</v>
      </c>
      <c r="I20" s="95"/>
      <c r="J20" s="97"/>
      <c r="K20" s="99"/>
      <c r="L20" s="114">
        <f>K19+L18</f>
        <v>0</v>
      </c>
      <c r="M20" s="116">
        <f>TIME(0,L20,0)+$G$3</f>
        <v>0.375</v>
      </c>
      <c r="N20" s="131"/>
      <c r="O20" s="132"/>
      <c r="P20" s="21"/>
      <c r="Q20" s="22"/>
      <c r="V20" s="2"/>
      <c r="W20" s="2"/>
      <c r="X20" s="2"/>
      <c r="Y20" s="56"/>
      <c r="Z20" s="54"/>
      <c r="AA20" s="54"/>
      <c r="AB20" s="54"/>
      <c r="AC20" s="54"/>
      <c r="AD20" s="54"/>
      <c r="AE20" s="54"/>
    </row>
    <row r="21" spans="1:31" ht="15" thickBot="1" x14ac:dyDescent="0.35">
      <c r="A21" s="106"/>
      <c r="B21" s="120"/>
      <c r="C21" s="121"/>
      <c r="D21" s="122"/>
      <c r="E21" s="123"/>
      <c r="F21" s="126"/>
      <c r="G21" s="128"/>
      <c r="H21" s="124"/>
      <c r="I21" s="95"/>
      <c r="J21" s="97">
        <f t="shared" si="0"/>
        <v>0</v>
      </c>
      <c r="K21" s="99">
        <f t="shared" ref="K21" si="4">J21*60</f>
        <v>0</v>
      </c>
      <c r="L21" s="124"/>
      <c r="M21" s="125"/>
      <c r="N21" s="131"/>
      <c r="O21" s="132"/>
      <c r="P21" s="21"/>
      <c r="Q21" s="22"/>
      <c r="V21" s="2"/>
      <c r="W21" s="2"/>
      <c r="X21" s="2"/>
      <c r="Y21" s="56"/>
      <c r="Z21" s="54"/>
      <c r="AA21" s="54"/>
      <c r="AB21" s="54"/>
      <c r="AC21" s="54"/>
      <c r="AD21" s="54"/>
      <c r="AE21" s="54"/>
    </row>
    <row r="22" spans="1:31" x14ac:dyDescent="0.3">
      <c r="A22" s="105"/>
      <c r="B22" s="107"/>
      <c r="C22" s="108"/>
      <c r="D22" s="111" t="s">
        <v>16</v>
      </c>
      <c r="E22" s="113" t="s">
        <v>16</v>
      </c>
      <c r="F22" s="130"/>
      <c r="G22" s="128"/>
      <c r="H22" s="124">
        <f>H20+G21</f>
        <v>0</v>
      </c>
      <c r="I22" s="95"/>
      <c r="J22" s="97"/>
      <c r="K22" s="99"/>
      <c r="L22" s="114">
        <f>K21+L20</f>
        <v>0</v>
      </c>
      <c r="M22" s="116">
        <f>TIME(0,L22,0)+$G$3</f>
        <v>0.375</v>
      </c>
      <c r="N22" s="131"/>
      <c r="O22" s="132"/>
      <c r="P22" s="21"/>
      <c r="Q22" s="22"/>
      <c r="V22" s="2"/>
      <c r="W22" s="2"/>
      <c r="X22" s="2"/>
      <c r="Y22" s="56"/>
      <c r="Z22" s="54"/>
      <c r="AA22" s="54"/>
      <c r="AB22" s="54"/>
      <c r="AC22" s="54"/>
      <c r="AD22" s="54"/>
      <c r="AE22" s="54"/>
    </row>
    <row r="23" spans="1:31" ht="15" thickBot="1" x14ac:dyDescent="0.35">
      <c r="A23" s="106"/>
      <c r="B23" s="120"/>
      <c r="C23" s="121"/>
      <c r="D23" s="122"/>
      <c r="E23" s="123"/>
      <c r="F23" s="126"/>
      <c r="G23" s="128"/>
      <c r="H23" s="124"/>
      <c r="I23" s="95"/>
      <c r="J23" s="97">
        <f t="shared" si="0"/>
        <v>0</v>
      </c>
      <c r="K23" s="99">
        <f t="shared" ref="K23" si="5">J23*60</f>
        <v>0</v>
      </c>
      <c r="L23" s="124"/>
      <c r="M23" s="125"/>
      <c r="N23" s="131"/>
      <c r="O23" s="132"/>
      <c r="P23" s="21"/>
      <c r="Q23" s="22"/>
      <c r="V23" s="2"/>
      <c r="W23" s="2"/>
      <c r="X23" s="2"/>
      <c r="Y23" s="3"/>
    </row>
    <row r="24" spans="1:31" x14ac:dyDescent="0.3">
      <c r="A24" s="105"/>
      <c r="B24" s="107"/>
      <c r="C24" s="108"/>
      <c r="D24" s="111" t="s">
        <v>16</v>
      </c>
      <c r="E24" s="113" t="s">
        <v>16</v>
      </c>
      <c r="F24" s="130"/>
      <c r="G24" s="128"/>
      <c r="H24" s="124">
        <f>H22+G23</f>
        <v>0</v>
      </c>
      <c r="I24" s="95"/>
      <c r="J24" s="97"/>
      <c r="K24" s="99"/>
      <c r="L24" s="114">
        <f>K23+L22</f>
        <v>0</v>
      </c>
      <c r="M24" s="116">
        <f>TIME(0,L24,0)+$G$3</f>
        <v>0.375</v>
      </c>
      <c r="N24" s="131"/>
      <c r="O24" s="132"/>
      <c r="P24" s="21"/>
      <c r="Q24" s="22"/>
      <c r="S24" s="60" t="s">
        <v>79</v>
      </c>
      <c r="Y24" s="68" t="s">
        <v>71</v>
      </c>
      <c r="Z24" s="68"/>
      <c r="AA24" s="68"/>
      <c r="AB24" s="54"/>
      <c r="AC24" s="59" t="s">
        <v>70</v>
      </c>
      <c r="AD24" s="59"/>
      <c r="AE24" s="59" t="s">
        <v>69</v>
      </c>
    </row>
    <row r="25" spans="1:31" ht="15" thickBot="1" x14ac:dyDescent="0.35">
      <c r="A25" s="106"/>
      <c r="B25" s="120"/>
      <c r="C25" s="121"/>
      <c r="D25" s="122"/>
      <c r="E25" s="123"/>
      <c r="F25" s="126"/>
      <c r="G25" s="128"/>
      <c r="H25" s="124"/>
      <c r="I25" s="95"/>
      <c r="J25" s="97">
        <f t="shared" si="0"/>
        <v>0</v>
      </c>
      <c r="K25" s="99">
        <f t="shared" ref="K25" si="6">J25*60</f>
        <v>0</v>
      </c>
      <c r="L25" s="124"/>
      <c r="M25" s="125"/>
      <c r="N25" s="131"/>
      <c r="O25" s="132"/>
      <c r="P25" s="21"/>
      <c r="Q25" s="22"/>
      <c r="S25" s="61" t="s">
        <v>55</v>
      </c>
      <c r="T25" s="61" t="s">
        <v>58</v>
      </c>
      <c r="U25" s="61" t="s">
        <v>59</v>
      </c>
      <c r="V25" s="61" t="s">
        <v>60</v>
      </c>
      <c r="W25" s="61" t="s">
        <v>61</v>
      </c>
      <c r="X25" s="57"/>
      <c r="Y25" s="53"/>
      <c r="Z25" s="54"/>
      <c r="AA25" s="54"/>
      <c r="AB25" s="54"/>
      <c r="AC25" s="54"/>
      <c r="AD25" s="54"/>
      <c r="AE25" s="54"/>
    </row>
    <row r="26" spans="1:31" x14ac:dyDescent="0.3">
      <c r="A26" s="105"/>
      <c r="B26" s="107"/>
      <c r="C26" s="108"/>
      <c r="D26" s="111" t="s">
        <v>16</v>
      </c>
      <c r="E26" s="113" t="s">
        <v>16</v>
      </c>
      <c r="F26" s="130"/>
      <c r="G26" s="128"/>
      <c r="H26" s="124">
        <f>H24+G25</f>
        <v>0</v>
      </c>
      <c r="I26" s="95"/>
      <c r="J26" s="97"/>
      <c r="K26" s="99"/>
      <c r="L26" s="114">
        <f>K25+L24</f>
        <v>0</v>
      </c>
      <c r="M26" s="116">
        <f>TIME(0,L26,0)+$G$3</f>
        <v>0.375</v>
      </c>
      <c r="N26" s="131"/>
      <c r="O26" s="132"/>
      <c r="P26" s="21"/>
      <c r="Q26" s="22"/>
      <c r="S26" s="52" t="s">
        <v>56</v>
      </c>
      <c r="T26" s="62" t="s">
        <v>63</v>
      </c>
      <c r="U26" s="62" t="s">
        <v>64</v>
      </c>
      <c r="V26" s="62" t="s">
        <v>77</v>
      </c>
      <c r="W26" s="62" t="s">
        <v>82</v>
      </c>
      <c r="X26" s="57"/>
      <c r="Y26" s="55"/>
      <c r="Z26" s="54"/>
      <c r="AA26" s="54"/>
      <c r="AB26" s="54"/>
      <c r="AC26" s="54"/>
      <c r="AD26" s="54"/>
      <c r="AE26" s="54"/>
    </row>
    <row r="27" spans="1:31" ht="15" thickBot="1" x14ac:dyDescent="0.35">
      <c r="A27" s="106"/>
      <c r="B27" s="120"/>
      <c r="C27" s="121"/>
      <c r="D27" s="122"/>
      <c r="E27" s="123"/>
      <c r="F27" s="126"/>
      <c r="G27" s="128"/>
      <c r="H27" s="124"/>
      <c r="I27" s="95"/>
      <c r="J27" s="97">
        <f t="shared" si="0"/>
        <v>0</v>
      </c>
      <c r="K27" s="99">
        <f t="shared" ref="K27" si="7">J27*60</f>
        <v>0</v>
      </c>
      <c r="L27" s="124"/>
      <c r="M27" s="125"/>
      <c r="N27" s="131"/>
      <c r="O27" s="132"/>
      <c r="P27" s="21"/>
      <c r="Q27" s="22"/>
      <c r="S27" s="52" t="s">
        <v>57</v>
      </c>
      <c r="T27" s="63" t="s">
        <v>80</v>
      </c>
      <c r="U27" s="63" t="s">
        <v>81</v>
      </c>
      <c r="V27" s="63" t="s">
        <v>66</v>
      </c>
      <c r="W27" s="63" t="s">
        <v>83</v>
      </c>
      <c r="X27" s="58"/>
      <c r="Y27" s="54"/>
      <c r="Z27" s="54"/>
      <c r="AA27" s="54"/>
      <c r="AB27" s="54"/>
      <c r="AC27" s="54"/>
      <c r="AD27" s="54"/>
      <c r="AE27" s="54"/>
    </row>
    <row r="28" spans="1:31" x14ac:dyDescent="0.3">
      <c r="A28" s="105"/>
      <c r="B28" s="107"/>
      <c r="C28" s="108"/>
      <c r="D28" s="111" t="s">
        <v>16</v>
      </c>
      <c r="E28" s="113" t="s">
        <v>16</v>
      </c>
      <c r="F28" s="130"/>
      <c r="G28" s="128"/>
      <c r="H28" s="124">
        <f>H26+G27</f>
        <v>0</v>
      </c>
      <c r="I28" s="95"/>
      <c r="J28" s="97"/>
      <c r="K28" s="99"/>
      <c r="L28" s="114">
        <f t="shared" ref="L28:L48" si="8">K27+L26</f>
        <v>0</v>
      </c>
      <c r="M28" s="116">
        <f t="shared" ref="M28:M48" si="9">TIME(0,L28,0)+$G$3</f>
        <v>0.375</v>
      </c>
      <c r="N28" s="131"/>
      <c r="O28" s="132"/>
      <c r="P28" s="21"/>
      <c r="Q28" s="22"/>
      <c r="V28" s="2"/>
      <c r="Y28" s="54"/>
      <c r="Z28" s="54"/>
      <c r="AA28" s="54"/>
      <c r="AB28" s="54"/>
      <c r="AC28" s="54"/>
      <c r="AD28" s="54"/>
      <c r="AE28" s="54"/>
    </row>
    <row r="29" spans="1:31" ht="15" thickBot="1" x14ac:dyDescent="0.35">
      <c r="A29" s="106"/>
      <c r="B29" s="120"/>
      <c r="C29" s="121"/>
      <c r="D29" s="122"/>
      <c r="E29" s="123"/>
      <c r="F29" s="126"/>
      <c r="G29" s="128"/>
      <c r="H29" s="124"/>
      <c r="I29" s="95"/>
      <c r="J29" s="97">
        <f t="shared" si="0"/>
        <v>0</v>
      </c>
      <c r="K29" s="99">
        <f t="shared" ref="K29" si="10">J29*60</f>
        <v>0</v>
      </c>
      <c r="L29" s="124"/>
      <c r="M29" s="125"/>
      <c r="N29" s="118"/>
      <c r="O29" s="119"/>
      <c r="P29" s="21"/>
      <c r="Q29" s="22"/>
      <c r="V29" s="2"/>
      <c r="W29" s="2"/>
      <c r="X29" s="2"/>
      <c r="Y29" s="56"/>
      <c r="Z29" s="54"/>
      <c r="AA29" s="54"/>
      <c r="AB29" s="54"/>
      <c r="AC29" s="54"/>
      <c r="AD29" s="54"/>
      <c r="AE29" s="54"/>
    </row>
    <row r="30" spans="1:31" x14ac:dyDescent="0.3">
      <c r="A30" s="105"/>
      <c r="B30" s="107"/>
      <c r="C30" s="108"/>
      <c r="D30" s="111" t="s">
        <v>16</v>
      </c>
      <c r="E30" s="113" t="s">
        <v>16</v>
      </c>
      <c r="F30" s="130"/>
      <c r="G30" s="128"/>
      <c r="H30" s="124">
        <f>H28+G29</f>
        <v>0</v>
      </c>
      <c r="I30" s="95"/>
      <c r="J30" s="97"/>
      <c r="K30" s="99"/>
      <c r="L30" s="114">
        <f t="shared" si="8"/>
        <v>0</v>
      </c>
      <c r="M30" s="116">
        <f t="shared" si="9"/>
        <v>0.375</v>
      </c>
      <c r="N30" s="118"/>
      <c r="O30" s="119"/>
      <c r="P30" s="21"/>
      <c r="Q30" s="22"/>
      <c r="V30" s="2"/>
      <c r="Y30" s="56"/>
      <c r="Z30" s="54"/>
      <c r="AA30" s="54"/>
      <c r="AB30" s="54"/>
      <c r="AC30" s="54"/>
      <c r="AD30" s="54"/>
      <c r="AE30" s="54"/>
    </row>
    <row r="31" spans="1:31" ht="15" thickBot="1" x14ac:dyDescent="0.35">
      <c r="A31" s="106"/>
      <c r="B31" s="120"/>
      <c r="C31" s="121"/>
      <c r="D31" s="122"/>
      <c r="E31" s="123"/>
      <c r="F31" s="126"/>
      <c r="G31" s="128"/>
      <c r="H31" s="124"/>
      <c r="I31" s="95"/>
      <c r="J31" s="97">
        <f t="shared" si="0"/>
        <v>0</v>
      </c>
      <c r="K31" s="99">
        <f t="shared" ref="K31" si="11">J31*60</f>
        <v>0</v>
      </c>
      <c r="L31" s="124"/>
      <c r="M31" s="125"/>
      <c r="N31" s="118"/>
      <c r="O31" s="119"/>
      <c r="P31" s="21"/>
      <c r="Q31" s="22"/>
      <c r="V31" s="2"/>
      <c r="W31" s="2"/>
      <c r="X31" s="2"/>
      <c r="Y31" s="56"/>
      <c r="Z31" s="54"/>
      <c r="AA31" s="54"/>
      <c r="AB31" s="54"/>
      <c r="AC31" s="54"/>
      <c r="AD31" s="54"/>
      <c r="AE31" s="54"/>
    </row>
    <row r="32" spans="1:31" x14ac:dyDescent="0.3">
      <c r="A32" s="105"/>
      <c r="B32" s="107"/>
      <c r="C32" s="108"/>
      <c r="D32" s="111" t="s">
        <v>16</v>
      </c>
      <c r="E32" s="113" t="s">
        <v>16</v>
      </c>
      <c r="F32" s="130"/>
      <c r="G32" s="128"/>
      <c r="H32" s="124">
        <f t="shared" ref="H32" si="12">H30+G31</f>
        <v>0</v>
      </c>
      <c r="I32" s="95"/>
      <c r="J32" s="97"/>
      <c r="K32" s="99"/>
      <c r="L32" s="114">
        <f t="shared" si="8"/>
        <v>0</v>
      </c>
      <c r="M32" s="116">
        <f t="shared" si="9"/>
        <v>0.375</v>
      </c>
      <c r="N32" s="118"/>
      <c r="O32" s="119"/>
      <c r="P32" s="21"/>
      <c r="Q32" s="22"/>
      <c r="V32" s="2"/>
      <c r="W32" s="2"/>
      <c r="X32" s="2"/>
      <c r="Y32" s="56"/>
      <c r="Z32" s="54"/>
      <c r="AA32" s="54"/>
      <c r="AB32" s="54"/>
      <c r="AC32" s="54"/>
      <c r="AD32" s="54"/>
      <c r="AE32" s="54"/>
    </row>
    <row r="33" spans="1:31" ht="15" thickBot="1" x14ac:dyDescent="0.35">
      <c r="A33" s="106"/>
      <c r="B33" s="120"/>
      <c r="C33" s="121"/>
      <c r="D33" s="122"/>
      <c r="E33" s="123"/>
      <c r="F33" s="126"/>
      <c r="G33" s="128"/>
      <c r="H33" s="124"/>
      <c r="I33" s="95"/>
      <c r="J33" s="97">
        <f t="shared" si="0"/>
        <v>0</v>
      </c>
      <c r="K33" s="99">
        <f t="shared" ref="K33" si="13">J33*60</f>
        <v>0</v>
      </c>
      <c r="L33" s="124"/>
      <c r="M33" s="125"/>
      <c r="N33" s="118"/>
      <c r="O33" s="119"/>
      <c r="P33" s="21"/>
      <c r="Q33" s="22"/>
      <c r="V33" s="2"/>
      <c r="W33" s="2"/>
      <c r="X33" s="2"/>
      <c r="Y33" s="56"/>
      <c r="Z33" s="54"/>
      <c r="AA33" s="54"/>
      <c r="AB33" s="54"/>
      <c r="AC33" s="54"/>
      <c r="AD33" s="54"/>
      <c r="AE33" s="54"/>
    </row>
    <row r="34" spans="1:31" x14ac:dyDescent="0.3">
      <c r="A34" s="105"/>
      <c r="B34" s="107"/>
      <c r="C34" s="108"/>
      <c r="D34" s="111" t="s">
        <v>16</v>
      </c>
      <c r="E34" s="113" t="s">
        <v>16</v>
      </c>
      <c r="F34" s="130"/>
      <c r="G34" s="128"/>
      <c r="H34" s="124">
        <f t="shared" ref="H34" si="14">H32+G33</f>
        <v>0</v>
      </c>
      <c r="I34" s="95"/>
      <c r="J34" s="97"/>
      <c r="K34" s="99"/>
      <c r="L34" s="114">
        <f t="shared" si="8"/>
        <v>0</v>
      </c>
      <c r="M34" s="116">
        <f t="shared" si="9"/>
        <v>0.375</v>
      </c>
      <c r="N34" s="118"/>
      <c r="O34" s="119"/>
      <c r="P34" s="21"/>
      <c r="Q34" s="22"/>
      <c r="V34" s="2"/>
      <c r="W34" s="2"/>
      <c r="X34" s="2"/>
      <c r="Y34" s="3"/>
    </row>
    <row r="35" spans="1:31" ht="15" thickBot="1" x14ac:dyDescent="0.35">
      <c r="A35" s="106"/>
      <c r="B35" s="120"/>
      <c r="C35" s="121"/>
      <c r="D35" s="122"/>
      <c r="E35" s="123"/>
      <c r="F35" s="126"/>
      <c r="G35" s="128"/>
      <c r="H35" s="124"/>
      <c r="I35" s="95"/>
      <c r="J35" s="97">
        <f t="shared" si="0"/>
        <v>0</v>
      </c>
      <c r="K35" s="99">
        <f t="shared" ref="K35" si="15">J35*60</f>
        <v>0</v>
      </c>
      <c r="L35" s="124"/>
      <c r="M35" s="125"/>
      <c r="N35" s="118"/>
      <c r="O35" s="119"/>
      <c r="P35" s="21"/>
      <c r="Q35" s="22"/>
      <c r="S35" s="60" t="s">
        <v>84</v>
      </c>
      <c r="Y35" s="68" t="s">
        <v>71</v>
      </c>
      <c r="Z35" s="68"/>
      <c r="AA35" s="68"/>
      <c r="AB35" s="54"/>
      <c r="AC35" s="59" t="s">
        <v>70</v>
      </c>
      <c r="AD35" s="59"/>
      <c r="AE35" s="59" t="s">
        <v>69</v>
      </c>
    </row>
    <row r="36" spans="1:31" x14ac:dyDescent="0.3">
      <c r="A36" s="105"/>
      <c r="B36" s="107"/>
      <c r="C36" s="108"/>
      <c r="D36" s="111" t="s">
        <v>16</v>
      </c>
      <c r="E36" s="113" t="s">
        <v>16</v>
      </c>
      <c r="F36" s="130"/>
      <c r="G36" s="128"/>
      <c r="H36" s="124">
        <f t="shared" ref="H36" si="16">H34+G35</f>
        <v>0</v>
      </c>
      <c r="I36" s="95"/>
      <c r="J36" s="97"/>
      <c r="K36" s="99"/>
      <c r="L36" s="114">
        <f t="shared" si="8"/>
        <v>0</v>
      </c>
      <c r="M36" s="116">
        <f t="shared" si="9"/>
        <v>0.375</v>
      </c>
      <c r="N36" s="118"/>
      <c r="O36" s="119"/>
      <c r="P36" s="21"/>
      <c r="Q36" s="22"/>
      <c r="S36" s="61" t="s">
        <v>55</v>
      </c>
      <c r="T36" s="61" t="s">
        <v>58</v>
      </c>
      <c r="U36" s="61" t="s">
        <v>59</v>
      </c>
      <c r="V36" s="61" t="s">
        <v>60</v>
      </c>
      <c r="W36" s="61" t="s">
        <v>61</v>
      </c>
      <c r="X36" s="57"/>
      <c r="Y36" s="53"/>
      <c r="Z36" s="54"/>
      <c r="AA36" s="54"/>
      <c r="AB36" s="54"/>
      <c r="AC36" s="54"/>
      <c r="AD36" s="54"/>
      <c r="AE36" s="54"/>
    </row>
    <row r="37" spans="1:31" ht="15" thickBot="1" x14ac:dyDescent="0.35">
      <c r="A37" s="106"/>
      <c r="B37" s="120"/>
      <c r="C37" s="121"/>
      <c r="D37" s="122"/>
      <c r="E37" s="123"/>
      <c r="F37" s="126"/>
      <c r="G37" s="128"/>
      <c r="H37" s="124"/>
      <c r="I37" s="95"/>
      <c r="J37" s="97">
        <f t="shared" si="0"/>
        <v>0</v>
      </c>
      <c r="K37" s="99">
        <f t="shared" ref="K37" si="17">J37*60</f>
        <v>0</v>
      </c>
      <c r="L37" s="124"/>
      <c r="M37" s="125"/>
      <c r="N37" s="118"/>
      <c r="O37" s="119"/>
      <c r="P37" s="21"/>
      <c r="Q37" s="22"/>
      <c r="S37" s="52" t="s">
        <v>56</v>
      </c>
      <c r="T37" s="62" t="s">
        <v>63</v>
      </c>
      <c r="U37" s="62" t="s">
        <v>64</v>
      </c>
      <c r="V37" s="62" t="s">
        <v>82</v>
      </c>
      <c r="W37" s="62" t="s">
        <v>82</v>
      </c>
      <c r="X37" s="57"/>
      <c r="Y37" s="55"/>
      <c r="Z37" s="54"/>
      <c r="AA37" s="54"/>
      <c r="AB37" s="54"/>
      <c r="AC37" s="54"/>
      <c r="AD37" s="54"/>
      <c r="AE37" s="54"/>
    </row>
    <row r="38" spans="1:31" x14ac:dyDescent="0.3">
      <c r="A38" s="105"/>
      <c r="B38" s="107"/>
      <c r="C38" s="108"/>
      <c r="D38" s="111" t="s">
        <v>16</v>
      </c>
      <c r="E38" s="113" t="s">
        <v>16</v>
      </c>
      <c r="F38" s="130"/>
      <c r="G38" s="128"/>
      <c r="H38" s="124">
        <f t="shared" ref="H38" si="18">H36+G37</f>
        <v>0</v>
      </c>
      <c r="I38" s="95"/>
      <c r="J38" s="97"/>
      <c r="K38" s="99"/>
      <c r="L38" s="114">
        <f t="shared" si="8"/>
        <v>0</v>
      </c>
      <c r="M38" s="116">
        <f t="shared" si="9"/>
        <v>0.375</v>
      </c>
      <c r="N38" s="118"/>
      <c r="O38" s="119"/>
      <c r="P38" s="21"/>
      <c r="Q38" s="22"/>
      <c r="S38" s="52" t="s">
        <v>57</v>
      </c>
      <c r="T38" s="63" t="s">
        <v>85</v>
      </c>
      <c r="U38" s="63" t="s">
        <v>75</v>
      </c>
      <c r="V38" s="63" t="s">
        <v>76</v>
      </c>
      <c r="W38" s="63" t="s">
        <v>78</v>
      </c>
      <c r="X38" s="58"/>
      <c r="Y38" s="54"/>
      <c r="Z38" s="54"/>
      <c r="AA38" s="54"/>
      <c r="AB38" s="54"/>
      <c r="AC38" s="54"/>
      <c r="AD38" s="54"/>
      <c r="AE38" s="54"/>
    </row>
    <row r="39" spans="1:31" ht="15" thickBot="1" x14ac:dyDescent="0.35">
      <c r="A39" s="106"/>
      <c r="B39" s="120"/>
      <c r="C39" s="121"/>
      <c r="D39" s="122"/>
      <c r="E39" s="123"/>
      <c r="F39" s="126"/>
      <c r="G39" s="128"/>
      <c r="H39" s="124"/>
      <c r="I39" s="95"/>
      <c r="J39" s="97">
        <f t="shared" si="0"/>
        <v>0</v>
      </c>
      <c r="K39" s="99">
        <f t="shared" ref="K39" si="19">J39*60</f>
        <v>0</v>
      </c>
      <c r="L39" s="124"/>
      <c r="M39" s="125"/>
      <c r="N39" s="118"/>
      <c r="O39" s="119"/>
      <c r="P39" s="21"/>
      <c r="Q39" s="22"/>
      <c r="V39" s="2"/>
      <c r="Y39" s="54"/>
      <c r="Z39" s="54"/>
      <c r="AA39" s="54"/>
      <c r="AB39" s="54"/>
      <c r="AC39" s="54"/>
      <c r="AD39" s="54"/>
      <c r="AE39" s="54"/>
    </row>
    <row r="40" spans="1:31" x14ac:dyDescent="0.3">
      <c r="A40" s="105"/>
      <c r="B40" s="107"/>
      <c r="C40" s="108"/>
      <c r="D40" s="111" t="s">
        <v>16</v>
      </c>
      <c r="E40" s="113" t="s">
        <v>16</v>
      </c>
      <c r="F40" s="130"/>
      <c r="G40" s="128"/>
      <c r="H40" s="124">
        <f t="shared" ref="H40" si="20">H38+G39</f>
        <v>0</v>
      </c>
      <c r="I40" s="95"/>
      <c r="J40" s="97"/>
      <c r="K40" s="99"/>
      <c r="L40" s="114">
        <f t="shared" si="8"/>
        <v>0</v>
      </c>
      <c r="M40" s="116">
        <f t="shared" si="9"/>
        <v>0.375</v>
      </c>
      <c r="N40" s="118"/>
      <c r="O40" s="119"/>
      <c r="P40" s="21"/>
      <c r="Q40" s="22"/>
      <c r="V40" s="2"/>
      <c r="W40" s="2"/>
      <c r="X40" s="2"/>
      <c r="Y40" s="56"/>
      <c r="Z40" s="54"/>
      <c r="AA40" s="54"/>
      <c r="AB40" s="54"/>
      <c r="AC40" s="54"/>
      <c r="AD40" s="54"/>
      <c r="AE40" s="54"/>
    </row>
    <row r="41" spans="1:31" ht="15" thickBot="1" x14ac:dyDescent="0.35">
      <c r="A41" s="106"/>
      <c r="B41" s="120"/>
      <c r="C41" s="121"/>
      <c r="D41" s="122"/>
      <c r="E41" s="123"/>
      <c r="F41" s="126"/>
      <c r="G41" s="128"/>
      <c r="H41" s="124"/>
      <c r="I41" s="95"/>
      <c r="J41" s="97">
        <f t="shared" si="0"/>
        <v>0</v>
      </c>
      <c r="K41" s="99">
        <f t="shared" ref="K41" si="21">J41*60</f>
        <v>0</v>
      </c>
      <c r="L41" s="124"/>
      <c r="M41" s="125"/>
      <c r="N41" s="118"/>
      <c r="O41" s="119"/>
      <c r="P41" s="21"/>
      <c r="Q41" s="22"/>
      <c r="V41" s="2"/>
      <c r="Y41" s="56"/>
      <c r="Z41" s="54"/>
      <c r="AA41" s="54"/>
      <c r="AB41" s="54"/>
      <c r="AC41" s="54"/>
      <c r="AD41" s="54"/>
      <c r="AE41" s="54"/>
    </row>
    <row r="42" spans="1:31" x14ac:dyDescent="0.3">
      <c r="A42" s="105"/>
      <c r="B42" s="107"/>
      <c r="C42" s="108"/>
      <c r="D42" s="111" t="s">
        <v>16</v>
      </c>
      <c r="E42" s="113" t="s">
        <v>16</v>
      </c>
      <c r="F42" s="130"/>
      <c r="G42" s="128"/>
      <c r="H42" s="124">
        <f t="shared" ref="H42" si="22">H40+G41</f>
        <v>0</v>
      </c>
      <c r="I42" s="95"/>
      <c r="J42" s="97"/>
      <c r="K42" s="99"/>
      <c r="L42" s="114">
        <f t="shared" si="8"/>
        <v>0</v>
      </c>
      <c r="M42" s="116">
        <f t="shared" si="9"/>
        <v>0.375</v>
      </c>
      <c r="N42" s="118"/>
      <c r="O42" s="119"/>
      <c r="P42" s="21"/>
      <c r="Q42" s="22"/>
      <c r="V42" s="2"/>
      <c r="W42" s="2"/>
      <c r="X42" s="2"/>
      <c r="Y42" s="56"/>
      <c r="Z42" s="54"/>
      <c r="AA42" s="54"/>
      <c r="AB42" s="54"/>
      <c r="AC42" s="54"/>
      <c r="AD42" s="54"/>
      <c r="AE42" s="54"/>
    </row>
    <row r="43" spans="1:31" ht="15" thickBot="1" x14ac:dyDescent="0.35">
      <c r="A43" s="106"/>
      <c r="B43" s="120"/>
      <c r="C43" s="121"/>
      <c r="D43" s="122"/>
      <c r="E43" s="123"/>
      <c r="F43" s="126"/>
      <c r="G43" s="128"/>
      <c r="H43" s="124"/>
      <c r="I43" s="95"/>
      <c r="J43" s="97">
        <f t="shared" si="0"/>
        <v>0</v>
      </c>
      <c r="K43" s="99">
        <f t="shared" ref="K43" si="23">J43*60</f>
        <v>0</v>
      </c>
      <c r="L43" s="124"/>
      <c r="M43" s="125"/>
      <c r="N43" s="118"/>
      <c r="O43" s="119"/>
      <c r="P43" s="21"/>
      <c r="Q43" s="22"/>
      <c r="V43" s="2"/>
      <c r="W43" s="2"/>
      <c r="X43" s="2"/>
      <c r="Y43" s="56"/>
      <c r="Z43" s="54"/>
      <c r="AA43" s="54"/>
      <c r="AB43" s="54"/>
      <c r="AC43" s="54"/>
      <c r="AD43" s="54"/>
      <c r="AE43" s="54"/>
    </row>
    <row r="44" spans="1:31" x14ac:dyDescent="0.3">
      <c r="A44" s="105"/>
      <c r="B44" s="107"/>
      <c r="C44" s="108"/>
      <c r="D44" s="111" t="s">
        <v>16</v>
      </c>
      <c r="E44" s="113" t="s">
        <v>16</v>
      </c>
      <c r="F44" s="130"/>
      <c r="G44" s="128"/>
      <c r="H44" s="124">
        <f t="shared" ref="H44" si="24">H42+G43</f>
        <v>0</v>
      </c>
      <c r="I44" s="95"/>
      <c r="J44" s="97"/>
      <c r="K44" s="99"/>
      <c r="L44" s="114">
        <f t="shared" si="8"/>
        <v>0</v>
      </c>
      <c r="M44" s="116">
        <f t="shared" si="9"/>
        <v>0.375</v>
      </c>
      <c r="N44" s="118"/>
      <c r="O44" s="119"/>
      <c r="P44" s="21"/>
      <c r="Q44" s="22"/>
      <c r="V44" s="2"/>
      <c r="W44" s="2"/>
      <c r="X44" s="2"/>
      <c r="Y44" s="56"/>
      <c r="Z44" s="54"/>
      <c r="AA44" s="54"/>
      <c r="AB44" s="54"/>
      <c r="AC44" s="54"/>
      <c r="AD44" s="54"/>
      <c r="AE44" s="54"/>
    </row>
    <row r="45" spans="1:31" ht="15" thickBot="1" x14ac:dyDescent="0.35">
      <c r="A45" s="106"/>
      <c r="B45" s="120"/>
      <c r="C45" s="121"/>
      <c r="D45" s="122"/>
      <c r="E45" s="123"/>
      <c r="F45" s="126"/>
      <c r="G45" s="128"/>
      <c r="H45" s="124"/>
      <c r="I45" s="95"/>
      <c r="J45" s="97">
        <f t="shared" si="0"/>
        <v>0</v>
      </c>
      <c r="K45" s="99">
        <f t="shared" ref="K45" si="25">J45*60</f>
        <v>0</v>
      </c>
      <c r="L45" s="124"/>
      <c r="M45" s="125"/>
      <c r="N45" s="118"/>
      <c r="O45" s="119"/>
      <c r="P45" s="21"/>
      <c r="Q45" s="22"/>
      <c r="V45" s="2"/>
      <c r="W45" s="2"/>
      <c r="X45" s="2"/>
      <c r="Y45" s="3"/>
    </row>
    <row r="46" spans="1:31" x14ac:dyDescent="0.3">
      <c r="A46" s="105"/>
      <c r="B46" s="107"/>
      <c r="C46" s="108"/>
      <c r="D46" s="111" t="s">
        <v>16</v>
      </c>
      <c r="E46" s="113" t="s">
        <v>16</v>
      </c>
      <c r="F46" s="130"/>
      <c r="G46" s="128"/>
      <c r="H46" s="124">
        <f t="shared" ref="H46" si="26">H44+G45</f>
        <v>0</v>
      </c>
      <c r="I46" s="95"/>
      <c r="J46" s="97"/>
      <c r="K46" s="99"/>
      <c r="L46" s="114">
        <f t="shared" si="8"/>
        <v>0</v>
      </c>
      <c r="M46" s="116">
        <f t="shared" si="9"/>
        <v>0.375</v>
      </c>
      <c r="N46" s="118"/>
      <c r="O46" s="119"/>
      <c r="P46" s="21"/>
      <c r="Q46" s="22"/>
      <c r="S46" s="60" t="s">
        <v>86</v>
      </c>
      <c r="Y46" s="68" t="s">
        <v>71</v>
      </c>
      <c r="Z46" s="68"/>
      <c r="AA46" s="68"/>
      <c r="AB46" s="54"/>
      <c r="AC46" s="59" t="s">
        <v>70</v>
      </c>
      <c r="AD46" s="59"/>
      <c r="AE46" s="59" t="s">
        <v>69</v>
      </c>
    </row>
    <row r="47" spans="1:31" ht="15" thickBot="1" x14ac:dyDescent="0.35">
      <c r="A47" s="106"/>
      <c r="B47" s="120"/>
      <c r="C47" s="121"/>
      <c r="D47" s="122"/>
      <c r="E47" s="123"/>
      <c r="F47" s="126"/>
      <c r="G47" s="128"/>
      <c r="H47" s="124"/>
      <c r="I47" s="95"/>
      <c r="J47" s="97">
        <f t="shared" si="0"/>
        <v>0</v>
      </c>
      <c r="K47" s="99">
        <f t="shared" ref="K47" si="27">J47*60</f>
        <v>0</v>
      </c>
      <c r="L47" s="124"/>
      <c r="M47" s="125"/>
      <c r="N47" s="101"/>
      <c r="O47" s="102"/>
      <c r="P47" s="21"/>
      <c r="Q47" s="22"/>
      <c r="S47" s="61" t="s">
        <v>55</v>
      </c>
      <c r="T47" s="61" t="s">
        <v>58</v>
      </c>
      <c r="U47" s="61" t="s">
        <v>59</v>
      </c>
      <c r="V47" s="61" t="s">
        <v>60</v>
      </c>
      <c r="W47" s="61" t="s">
        <v>61</v>
      </c>
      <c r="X47" s="57"/>
      <c r="Y47" s="53"/>
      <c r="Z47" s="54"/>
      <c r="AA47" s="54"/>
      <c r="AB47" s="54"/>
      <c r="AC47" s="54"/>
      <c r="AD47" s="54"/>
      <c r="AE47" s="54"/>
    </row>
    <row r="48" spans="1:31" ht="15" thickBot="1" x14ac:dyDescent="0.35">
      <c r="A48" s="105"/>
      <c r="B48" s="107"/>
      <c r="C48" s="108"/>
      <c r="D48" s="111" t="s">
        <v>16</v>
      </c>
      <c r="E48" s="113" t="s">
        <v>16</v>
      </c>
      <c r="F48" s="127"/>
      <c r="G48" s="129"/>
      <c r="H48" s="70"/>
      <c r="I48" s="96"/>
      <c r="J48" s="98"/>
      <c r="K48" s="100"/>
      <c r="L48" s="114">
        <f t="shared" si="8"/>
        <v>0</v>
      </c>
      <c r="M48" s="116">
        <f t="shared" si="9"/>
        <v>0.375</v>
      </c>
      <c r="N48" s="103"/>
      <c r="O48" s="104"/>
      <c r="P48" s="23"/>
      <c r="Q48" s="24"/>
      <c r="S48" s="52" t="s">
        <v>56</v>
      </c>
      <c r="T48" s="62" t="s">
        <v>62</v>
      </c>
      <c r="U48" s="62" t="s">
        <v>63</v>
      </c>
      <c r="V48" s="62" t="s">
        <v>64</v>
      </c>
      <c r="W48" s="62" t="s">
        <v>77</v>
      </c>
      <c r="X48" s="57"/>
      <c r="Y48" s="55"/>
      <c r="Z48" s="54"/>
      <c r="AA48" s="54"/>
      <c r="AB48" s="54"/>
      <c r="AC48" s="54"/>
      <c r="AD48" s="54"/>
      <c r="AE48" s="54"/>
    </row>
    <row r="49" spans="1:31" ht="15" thickBot="1" x14ac:dyDescent="0.35">
      <c r="A49" s="106"/>
      <c r="B49" s="109"/>
      <c r="C49" s="110"/>
      <c r="D49" s="112"/>
      <c r="E49" s="112"/>
      <c r="I49" s="70"/>
      <c r="J49" s="94"/>
      <c r="K49" s="94"/>
      <c r="L49" s="115"/>
      <c r="M49" s="117"/>
      <c r="S49" s="52" t="s">
        <v>57</v>
      </c>
      <c r="T49" s="63" t="s">
        <v>87</v>
      </c>
      <c r="U49" s="63" t="s">
        <v>87</v>
      </c>
      <c r="V49" s="63" t="s">
        <v>87</v>
      </c>
      <c r="W49" s="63" t="s">
        <v>87</v>
      </c>
      <c r="X49" s="58"/>
      <c r="Y49" s="54"/>
      <c r="Z49" s="54"/>
      <c r="AA49" s="54"/>
      <c r="AB49" s="54"/>
      <c r="AC49" s="54"/>
      <c r="AD49" s="54"/>
      <c r="AE49" s="54"/>
    </row>
    <row r="50" spans="1:31" x14ac:dyDescent="0.3">
      <c r="J50" s="94"/>
      <c r="K50" s="94"/>
      <c r="V50" s="2"/>
      <c r="Y50" s="54"/>
      <c r="Z50" s="54"/>
      <c r="AA50" s="54"/>
      <c r="AB50" s="54"/>
      <c r="AC50" s="54"/>
      <c r="AD50" s="54"/>
      <c r="AE50" s="54"/>
    </row>
    <row r="51" spans="1:31" x14ac:dyDescent="0.3">
      <c r="V51" s="2"/>
      <c r="W51" s="2"/>
      <c r="X51" s="2"/>
      <c r="Y51" s="56"/>
      <c r="Z51" s="54"/>
      <c r="AA51" s="54"/>
      <c r="AB51" s="54"/>
      <c r="AC51" s="54"/>
      <c r="AD51" s="54"/>
      <c r="AE51" s="54"/>
    </row>
    <row r="52" spans="1:31" x14ac:dyDescent="0.3">
      <c r="V52" s="2"/>
      <c r="Y52" s="56"/>
      <c r="Z52" s="54"/>
      <c r="AA52" s="54"/>
      <c r="AB52" s="54"/>
      <c r="AC52" s="54"/>
      <c r="AD52" s="54"/>
      <c r="AE52" s="54"/>
    </row>
    <row r="53" spans="1:31" x14ac:dyDescent="0.3">
      <c r="V53" s="2"/>
      <c r="W53" s="2"/>
      <c r="X53" s="2"/>
      <c r="Y53" s="56"/>
      <c r="Z53" s="54"/>
      <c r="AA53" s="54"/>
      <c r="AB53" s="54"/>
      <c r="AC53" s="54"/>
      <c r="AD53" s="54"/>
      <c r="AE53" s="54"/>
    </row>
    <row r="54" spans="1:31" x14ac:dyDescent="0.3">
      <c r="V54" s="2"/>
      <c r="W54" s="2"/>
      <c r="X54" s="2"/>
      <c r="Y54" s="56"/>
      <c r="Z54" s="54"/>
      <c r="AA54" s="54"/>
      <c r="AB54" s="54"/>
      <c r="AC54" s="54"/>
      <c r="AD54" s="54"/>
      <c r="AE54" s="54"/>
    </row>
    <row r="55" spans="1:31" x14ac:dyDescent="0.3">
      <c r="V55" s="2"/>
      <c r="W55" s="2"/>
      <c r="X55" s="2"/>
      <c r="Y55" s="56"/>
      <c r="Z55" s="54"/>
      <c r="AA55" s="54"/>
      <c r="AB55" s="54"/>
      <c r="AC55" s="54"/>
      <c r="AD55" s="54"/>
      <c r="AE55" s="54"/>
    </row>
    <row r="56" spans="1:31" x14ac:dyDescent="0.3">
      <c r="V56" s="2"/>
      <c r="W56" s="2"/>
      <c r="X56" s="2"/>
      <c r="Y56" s="56"/>
      <c r="Z56" s="54"/>
      <c r="AA56" s="54"/>
      <c r="AB56" s="54"/>
      <c r="AC56" s="54"/>
      <c r="AD56" s="54"/>
      <c r="AE56" s="54"/>
    </row>
  </sheetData>
  <mergeCells count="278">
    <mergeCell ref="Y3:AA3"/>
    <mergeCell ref="A4:E4"/>
    <mergeCell ref="G4:M4"/>
    <mergeCell ref="P4:Q4"/>
    <mergeCell ref="A1:B1"/>
    <mergeCell ref="C1:E1"/>
    <mergeCell ref="F1:Q1"/>
    <mergeCell ref="S1:AE1"/>
    <mergeCell ref="A2:E2"/>
    <mergeCell ref="G2:M2"/>
    <mergeCell ref="P2:Q2"/>
    <mergeCell ref="A5:E5"/>
    <mergeCell ref="F5:F7"/>
    <mergeCell ref="G5:O7"/>
    <mergeCell ref="P5:Q5"/>
    <mergeCell ref="A6:E6"/>
    <mergeCell ref="P6:Q6"/>
    <mergeCell ref="A7:E7"/>
    <mergeCell ref="A3:E3"/>
    <mergeCell ref="G3:M3"/>
    <mergeCell ref="P3:Q3"/>
    <mergeCell ref="A8:E8"/>
    <mergeCell ref="F8:F9"/>
    <mergeCell ref="G8:O9"/>
    <mergeCell ref="A9:E9"/>
    <mergeCell ref="A10:A11"/>
    <mergeCell ref="B10:C11"/>
    <mergeCell ref="D10:D11"/>
    <mergeCell ref="E10:E11"/>
    <mergeCell ref="F10:F11"/>
    <mergeCell ref="G10:G11"/>
    <mergeCell ref="N10:O11"/>
    <mergeCell ref="P10:Q10"/>
    <mergeCell ref="A12:A13"/>
    <mergeCell ref="B12:C13"/>
    <mergeCell ref="D12:D13"/>
    <mergeCell ref="E12:E13"/>
    <mergeCell ref="F13:F14"/>
    <mergeCell ref="G13:G14"/>
    <mergeCell ref="I13:I14"/>
    <mergeCell ref="J13:J14"/>
    <mergeCell ref="H10:H11"/>
    <mergeCell ref="I10:I11"/>
    <mergeCell ref="J10:J11"/>
    <mergeCell ref="K10:K11"/>
    <mergeCell ref="L10:L11"/>
    <mergeCell ref="M10:M11"/>
    <mergeCell ref="K15:K16"/>
    <mergeCell ref="N15:O16"/>
    <mergeCell ref="A16:A17"/>
    <mergeCell ref="B16:C17"/>
    <mergeCell ref="D16:D17"/>
    <mergeCell ref="E16:E17"/>
    <mergeCell ref="H16:H17"/>
    <mergeCell ref="K13:K14"/>
    <mergeCell ref="N13:O14"/>
    <mergeCell ref="A14:A15"/>
    <mergeCell ref="B14:C15"/>
    <mergeCell ref="D14:D15"/>
    <mergeCell ref="E14:E15"/>
    <mergeCell ref="H14:H15"/>
    <mergeCell ref="L14:L15"/>
    <mergeCell ref="M14:M15"/>
    <mergeCell ref="F15:F16"/>
    <mergeCell ref="D20:D21"/>
    <mergeCell ref="E20:E21"/>
    <mergeCell ref="H20:H21"/>
    <mergeCell ref="L20:L21"/>
    <mergeCell ref="N17:O18"/>
    <mergeCell ref="A18:A19"/>
    <mergeCell ref="B18:C19"/>
    <mergeCell ref="D18:D19"/>
    <mergeCell ref="E18:E19"/>
    <mergeCell ref="H18:H19"/>
    <mergeCell ref="L18:L19"/>
    <mergeCell ref="M18:M19"/>
    <mergeCell ref="F19:F20"/>
    <mergeCell ref="G19:G20"/>
    <mergeCell ref="L16:L17"/>
    <mergeCell ref="M16:M17"/>
    <mergeCell ref="F17:F18"/>
    <mergeCell ref="G17:G18"/>
    <mergeCell ref="I17:I18"/>
    <mergeCell ref="J17:J18"/>
    <mergeCell ref="K17:K18"/>
    <mergeCell ref="G15:G16"/>
    <mergeCell ref="I15:I16"/>
    <mergeCell ref="J15:J16"/>
    <mergeCell ref="H24:H25"/>
    <mergeCell ref="L24:L25"/>
    <mergeCell ref="N21:O22"/>
    <mergeCell ref="A22:A23"/>
    <mergeCell ref="B22:C23"/>
    <mergeCell ref="D22:D23"/>
    <mergeCell ref="E22:E23"/>
    <mergeCell ref="H22:H23"/>
    <mergeCell ref="L22:L23"/>
    <mergeCell ref="M22:M23"/>
    <mergeCell ref="F23:F24"/>
    <mergeCell ref="G23:G24"/>
    <mergeCell ref="M20:M21"/>
    <mergeCell ref="F21:F22"/>
    <mergeCell ref="G21:G22"/>
    <mergeCell ref="I21:I22"/>
    <mergeCell ref="J21:J22"/>
    <mergeCell ref="K21:K22"/>
    <mergeCell ref="I19:I20"/>
    <mergeCell ref="J19:J20"/>
    <mergeCell ref="K19:K20"/>
    <mergeCell ref="N19:O20"/>
    <mergeCell ref="A20:A21"/>
    <mergeCell ref="B20:C21"/>
    <mergeCell ref="N25:O26"/>
    <mergeCell ref="A26:A27"/>
    <mergeCell ref="B26:C27"/>
    <mergeCell ref="D26:D27"/>
    <mergeCell ref="E26:E27"/>
    <mergeCell ref="H26:H27"/>
    <mergeCell ref="L26:L27"/>
    <mergeCell ref="M26:M27"/>
    <mergeCell ref="F27:F28"/>
    <mergeCell ref="G27:G28"/>
    <mergeCell ref="M24:M25"/>
    <mergeCell ref="F25:F26"/>
    <mergeCell ref="G25:G26"/>
    <mergeCell ref="I25:I26"/>
    <mergeCell ref="J25:J26"/>
    <mergeCell ref="K25:K26"/>
    <mergeCell ref="I23:I24"/>
    <mergeCell ref="J23:J24"/>
    <mergeCell ref="K23:K24"/>
    <mergeCell ref="N23:O24"/>
    <mergeCell ref="A24:A25"/>
    <mergeCell ref="B24:C25"/>
    <mergeCell ref="D24:D25"/>
    <mergeCell ref="E24:E25"/>
    <mergeCell ref="I27:I28"/>
    <mergeCell ref="J27:J28"/>
    <mergeCell ref="K27:K28"/>
    <mergeCell ref="N27:O28"/>
    <mergeCell ref="A28:A29"/>
    <mergeCell ref="B28:C29"/>
    <mergeCell ref="D28:D29"/>
    <mergeCell ref="E28:E29"/>
    <mergeCell ref="H28:H29"/>
    <mergeCell ref="L28:L29"/>
    <mergeCell ref="K31:K32"/>
    <mergeCell ref="N31:O32"/>
    <mergeCell ref="A32:A33"/>
    <mergeCell ref="B32:C33"/>
    <mergeCell ref="D32:D33"/>
    <mergeCell ref="E32:E33"/>
    <mergeCell ref="H32:H33"/>
    <mergeCell ref="L32:L33"/>
    <mergeCell ref="N29:O30"/>
    <mergeCell ref="A30:A31"/>
    <mergeCell ref="B30:C31"/>
    <mergeCell ref="D30:D31"/>
    <mergeCell ref="E30:E31"/>
    <mergeCell ref="H30:H31"/>
    <mergeCell ref="L30:L31"/>
    <mergeCell ref="M30:M31"/>
    <mergeCell ref="F31:F32"/>
    <mergeCell ref="G31:G32"/>
    <mergeCell ref="M28:M29"/>
    <mergeCell ref="F29:F30"/>
    <mergeCell ref="G29:G30"/>
    <mergeCell ref="I29:I30"/>
    <mergeCell ref="J29:J30"/>
    <mergeCell ref="K29:K30"/>
    <mergeCell ref="A36:A37"/>
    <mergeCell ref="B36:C37"/>
    <mergeCell ref="D36:D37"/>
    <mergeCell ref="E36:E37"/>
    <mergeCell ref="H36:H37"/>
    <mergeCell ref="L36:L37"/>
    <mergeCell ref="N33:O34"/>
    <mergeCell ref="A34:A35"/>
    <mergeCell ref="B34:C35"/>
    <mergeCell ref="D34:D35"/>
    <mergeCell ref="E34:E35"/>
    <mergeCell ref="H34:H35"/>
    <mergeCell ref="L34:L35"/>
    <mergeCell ref="M34:M35"/>
    <mergeCell ref="F35:F36"/>
    <mergeCell ref="G35:G36"/>
    <mergeCell ref="M32:M33"/>
    <mergeCell ref="F33:F34"/>
    <mergeCell ref="G33:G34"/>
    <mergeCell ref="I33:I34"/>
    <mergeCell ref="J33:J34"/>
    <mergeCell ref="K33:K34"/>
    <mergeCell ref="I31:I32"/>
    <mergeCell ref="J31:J32"/>
    <mergeCell ref="D40:D41"/>
    <mergeCell ref="E40:E41"/>
    <mergeCell ref="H40:H41"/>
    <mergeCell ref="L40:L41"/>
    <mergeCell ref="N37:O38"/>
    <mergeCell ref="A38:A39"/>
    <mergeCell ref="B38:C39"/>
    <mergeCell ref="D38:D39"/>
    <mergeCell ref="E38:E39"/>
    <mergeCell ref="H38:H39"/>
    <mergeCell ref="L38:L39"/>
    <mergeCell ref="M38:M39"/>
    <mergeCell ref="F39:F40"/>
    <mergeCell ref="G39:G40"/>
    <mergeCell ref="M36:M37"/>
    <mergeCell ref="F37:F38"/>
    <mergeCell ref="G37:G38"/>
    <mergeCell ref="I37:I38"/>
    <mergeCell ref="J37:J38"/>
    <mergeCell ref="K37:K38"/>
    <mergeCell ref="I35:I36"/>
    <mergeCell ref="J35:J36"/>
    <mergeCell ref="K35:K36"/>
    <mergeCell ref="N35:O36"/>
    <mergeCell ref="H44:H45"/>
    <mergeCell ref="L44:L45"/>
    <mergeCell ref="N41:O42"/>
    <mergeCell ref="A42:A43"/>
    <mergeCell ref="B42:C43"/>
    <mergeCell ref="D42:D43"/>
    <mergeCell ref="E42:E43"/>
    <mergeCell ref="H42:H43"/>
    <mergeCell ref="L42:L43"/>
    <mergeCell ref="M42:M43"/>
    <mergeCell ref="F43:F44"/>
    <mergeCell ref="G43:G44"/>
    <mergeCell ref="M40:M41"/>
    <mergeCell ref="F41:F42"/>
    <mergeCell ref="G41:G42"/>
    <mergeCell ref="I41:I42"/>
    <mergeCell ref="J41:J42"/>
    <mergeCell ref="K41:K42"/>
    <mergeCell ref="I39:I40"/>
    <mergeCell ref="J39:J40"/>
    <mergeCell ref="K39:K40"/>
    <mergeCell ref="N39:O40"/>
    <mergeCell ref="A40:A41"/>
    <mergeCell ref="B40:C41"/>
    <mergeCell ref="N45:O46"/>
    <mergeCell ref="A46:A47"/>
    <mergeCell ref="B46:C47"/>
    <mergeCell ref="D46:D47"/>
    <mergeCell ref="E46:E47"/>
    <mergeCell ref="H46:H47"/>
    <mergeCell ref="L46:L47"/>
    <mergeCell ref="M46:M47"/>
    <mergeCell ref="F47:F48"/>
    <mergeCell ref="G47:G48"/>
    <mergeCell ref="M44:M45"/>
    <mergeCell ref="F45:F46"/>
    <mergeCell ref="G45:G46"/>
    <mergeCell ref="I45:I46"/>
    <mergeCell ref="J45:J46"/>
    <mergeCell ref="K45:K46"/>
    <mergeCell ref="I43:I44"/>
    <mergeCell ref="J43:J44"/>
    <mergeCell ref="K43:K44"/>
    <mergeCell ref="N43:O44"/>
    <mergeCell ref="A44:A45"/>
    <mergeCell ref="B44:C45"/>
    <mergeCell ref="D44:D45"/>
    <mergeCell ref="E44:E45"/>
    <mergeCell ref="J49:J50"/>
    <mergeCell ref="K49:K50"/>
    <mergeCell ref="I47:I48"/>
    <mergeCell ref="J47:J48"/>
    <mergeCell ref="K47:K48"/>
    <mergeCell ref="N47:O48"/>
    <mergeCell ref="A48:A49"/>
    <mergeCell ref="B48:C49"/>
    <mergeCell ref="D48:D49"/>
    <mergeCell ref="E48:E49"/>
    <mergeCell ref="L48:L49"/>
    <mergeCell ref="M48:M4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21E9-1772-453A-A8B5-F35E859D0278}">
  <dimension ref="A2:H35"/>
  <sheetViews>
    <sheetView zoomScale="80" zoomScaleNormal="80" workbookViewId="0">
      <selection activeCell="B12" sqref="B12"/>
    </sheetView>
  </sheetViews>
  <sheetFormatPr defaultColWidth="9.109375" defaultRowHeight="14.4" x14ac:dyDescent="0.3"/>
  <cols>
    <col min="1" max="1" width="39.44140625" style="27" customWidth="1"/>
    <col min="2" max="2" width="10.88671875" style="27" customWidth="1"/>
    <col min="3" max="3" width="8.6640625" style="27" customWidth="1"/>
    <col min="4" max="4" width="2.33203125" style="27" customWidth="1"/>
    <col min="5" max="5" width="13" style="27" customWidth="1"/>
    <col min="6" max="6" width="7.33203125" style="27" customWidth="1"/>
    <col min="7" max="7" width="6.109375" style="27" customWidth="1"/>
    <col min="8" max="16384" width="9.109375" style="27"/>
  </cols>
  <sheetData>
    <row r="2" spans="1:8" ht="21" x14ac:dyDescent="0.4">
      <c r="A2" s="224" t="s">
        <v>53</v>
      </c>
      <c r="B2" s="224"/>
      <c r="C2" s="224"/>
      <c r="D2" s="224"/>
      <c r="E2" s="224"/>
      <c r="F2" s="224"/>
      <c r="G2" s="37"/>
      <c r="H2" s="37"/>
    </row>
    <row r="3" spans="1:8" ht="21" x14ac:dyDescent="0.4">
      <c r="A3" s="50"/>
      <c r="B3" s="50"/>
      <c r="C3" s="50"/>
      <c r="D3" s="50"/>
      <c r="E3" s="50"/>
      <c r="F3" s="50"/>
      <c r="G3" s="37"/>
      <c r="H3" s="37"/>
    </row>
    <row r="4" spans="1:8" ht="21.6" thickBot="1" x14ac:dyDescent="0.45">
      <c r="A4" s="51" t="s">
        <v>52</v>
      </c>
    </row>
    <row r="5" spans="1:8" ht="21.6" thickBot="1" x14ac:dyDescent="0.45">
      <c r="A5" s="34" t="s">
        <v>51</v>
      </c>
      <c r="B5" s="48">
        <v>5</v>
      </c>
      <c r="C5" s="31" t="s">
        <v>31</v>
      </c>
      <c r="D5" s="45"/>
      <c r="E5" s="30"/>
      <c r="F5" s="30"/>
      <c r="G5" s="30"/>
    </row>
    <row r="6" spans="1:8" ht="21.6" thickBot="1" x14ac:dyDescent="0.45">
      <c r="A6" s="49"/>
      <c r="B6" s="50"/>
      <c r="C6" s="49"/>
      <c r="D6" s="45"/>
      <c r="E6" s="30"/>
      <c r="F6" s="30"/>
      <c r="G6" s="30"/>
    </row>
    <row r="7" spans="1:8" ht="21.6" thickBot="1" x14ac:dyDescent="0.45">
      <c r="A7" s="34" t="s">
        <v>50</v>
      </c>
      <c r="B7" s="48">
        <v>157</v>
      </c>
      <c r="C7" s="31" t="s">
        <v>33</v>
      </c>
      <c r="D7" s="45">
        <f>B7*PI()/180</f>
        <v>2.740166925631097</v>
      </c>
      <c r="E7" s="30"/>
      <c r="F7" s="30"/>
      <c r="G7" s="30"/>
    </row>
    <row r="8" spans="1:8" ht="21.6" thickBot="1" x14ac:dyDescent="0.45">
      <c r="A8" s="49"/>
      <c r="B8" s="50"/>
      <c r="C8" s="37"/>
      <c r="D8" s="45"/>
      <c r="E8" s="30"/>
      <c r="F8" s="30"/>
      <c r="G8" s="30"/>
    </row>
    <row r="9" spans="1:8" ht="21.6" thickBot="1" x14ac:dyDescent="0.45">
      <c r="A9" s="34" t="s">
        <v>49</v>
      </c>
      <c r="B9" s="48">
        <v>0.5</v>
      </c>
      <c r="C9" s="31" t="s">
        <v>31</v>
      </c>
      <c r="D9" s="45"/>
      <c r="E9" s="30"/>
      <c r="F9" s="30"/>
      <c r="G9" s="30"/>
    </row>
    <row r="10" spans="1:8" ht="21.6" thickBot="1" x14ac:dyDescent="0.45">
      <c r="A10" s="49"/>
      <c r="B10" s="50"/>
      <c r="C10" s="49"/>
      <c r="D10" s="45"/>
      <c r="E10" s="30"/>
      <c r="F10" s="30"/>
      <c r="G10" s="30"/>
    </row>
    <row r="11" spans="1:8" ht="21.6" thickBot="1" x14ac:dyDescent="0.45">
      <c r="A11" s="34" t="s">
        <v>48</v>
      </c>
      <c r="B11" s="48">
        <v>0</v>
      </c>
      <c r="C11" s="31" t="s">
        <v>33</v>
      </c>
      <c r="D11" s="45">
        <f>B11*PI()/180</f>
        <v>0</v>
      </c>
      <c r="E11" s="30"/>
      <c r="F11" s="30"/>
      <c r="G11" s="30"/>
    </row>
    <row r="12" spans="1:8" ht="18" x14ac:dyDescent="0.35">
      <c r="A12" s="47" t="s">
        <v>47</v>
      </c>
      <c r="B12" s="46"/>
      <c r="C12" s="30"/>
      <c r="D12" s="45"/>
      <c r="E12" s="30"/>
      <c r="F12" s="30"/>
      <c r="G12" s="30"/>
    </row>
    <row r="13" spans="1:8" ht="18" x14ac:dyDescent="0.35">
      <c r="A13" s="30"/>
      <c r="B13" s="46"/>
      <c r="C13" s="30"/>
      <c r="D13" s="45"/>
      <c r="E13" s="30"/>
      <c r="F13" s="30"/>
      <c r="G13" s="30"/>
    </row>
    <row r="14" spans="1:8" ht="18" x14ac:dyDescent="0.35">
      <c r="A14" s="30"/>
      <c r="B14" s="30"/>
      <c r="C14" s="30"/>
      <c r="D14" s="45"/>
      <c r="E14" s="30"/>
      <c r="F14" s="30"/>
      <c r="G14" s="30"/>
    </row>
    <row r="15" spans="1:8" ht="18" x14ac:dyDescent="0.35">
      <c r="A15" s="30"/>
      <c r="B15" s="30"/>
      <c r="C15" s="30"/>
      <c r="D15" s="30"/>
      <c r="E15" s="30"/>
      <c r="F15" s="30"/>
      <c r="G15" s="30"/>
    </row>
    <row r="16" spans="1:8" ht="21.6" thickBot="1" x14ac:dyDescent="0.45">
      <c r="A16" s="44" t="s">
        <v>46</v>
      </c>
      <c r="B16" s="43"/>
      <c r="C16" s="43"/>
      <c r="D16" s="30"/>
      <c r="E16" s="30"/>
      <c r="F16" s="30"/>
      <c r="G16" s="30"/>
      <c r="H16" s="43"/>
    </row>
    <row r="17" spans="1:8" ht="18.600000000000001" hidden="1" thickBot="1" x14ac:dyDescent="0.4">
      <c r="A17" s="30" t="s">
        <v>45</v>
      </c>
      <c r="B17" s="30"/>
      <c r="C17" s="30"/>
      <c r="D17" s="30"/>
      <c r="E17" s="42">
        <f>SIN((B7-B11)*PI()/180)*B9</f>
        <v>0.19536556424463708</v>
      </c>
      <c r="F17" s="30" t="s">
        <v>31</v>
      </c>
      <c r="G17" s="30"/>
    </row>
    <row r="18" spans="1:8" ht="21.6" thickBot="1" x14ac:dyDescent="0.45">
      <c r="A18" s="34" t="s">
        <v>44</v>
      </c>
      <c r="B18" s="33"/>
      <c r="C18" s="33"/>
      <c r="D18" s="41">
        <f>DEGREES(ATAN(E17/B5))</f>
        <v>2.2375862082087301</v>
      </c>
      <c r="E18" s="39">
        <f>-1*D18</f>
        <v>-2.2375862082087301</v>
      </c>
      <c r="F18" s="31" t="s">
        <v>33</v>
      </c>
      <c r="G18" s="30"/>
    </row>
    <row r="19" spans="1:8" ht="21.6" thickBot="1" x14ac:dyDescent="0.45">
      <c r="A19" s="37"/>
      <c r="B19" s="37"/>
      <c r="C19" s="37"/>
      <c r="D19" s="40"/>
      <c r="E19" s="38"/>
      <c r="F19" s="37"/>
      <c r="G19" s="30"/>
    </row>
    <row r="20" spans="1:8" ht="21.6" thickBot="1" x14ac:dyDescent="0.45">
      <c r="A20" s="34" t="s">
        <v>43</v>
      </c>
      <c r="B20" s="33"/>
      <c r="C20" s="33"/>
      <c r="D20" s="33"/>
      <c r="E20" s="39">
        <f>B7+D18</f>
        <v>159.23758620820874</v>
      </c>
      <c r="F20" s="31" t="s">
        <v>33</v>
      </c>
      <c r="G20" s="36">
        <f>E20*PI()/180</f>
        <v>2.7792201722615553</v>
      </c>
      <c r="H20" s="35"/>
    </row>
    <row r="21" spans="1:8" ht="21.6" thickBot="1" x14ac:dyDescent="0.45">
      <c r="A21" s="37"/>
      <c r="B21" s="37"/>
      <c r="C21" s="37"/>
      <c r="D21" s="37"/>
      <c r="E21" s="38"/>
      <c r="F21" s="37"/>
      <c r="G21" s="36"/>
      <c r="H21" s="35"/>
    </row>
    <row r="22" spans="1:8" ht="21.6" thickBot="1" x14ac:dyDescent="0.45">
      <c r="A22" s="34" t="s">
        <v>42</v>
      </c>
      <c r="B22" s="33"/>
      <c r="C22" s="33"/>
      <c r="D22" s="33"/>
      <c r="E22" s="32">
        <f>POWER(POWER(COS(G20)*B5 + COS(D11)*B9,2) + POWER(SIN(G20)*B5+SIN(D11)*B9,2),0.5)</f>
        <v>4.5359351701185844</v>
      </c>
      <c r="F22" s="31" t="s">
        <v>31</v>
      </c>
      <c r="G22" s="30"/>
    </row>
    <row r="23" spans="1:8" ht="18" x14ac:dyDescent="0.35">
      <c r="A23" s="30"/>
      <c r="B23" s="30"/>
      <c r="C23" s="30"/>
      <c r="D23" s="30"/>
      <c r="E23" s="30"/>
      <c r="F23" s="30"/>
      <c r="G23" s="30"/>
    </row>
    <row r="24" spans="1:8" ht="18" x14ac:dyDescent="0.35">
      <c r="A24" s="30"/>
      <c r="B24" s="30"/>
      <c r="C24" s="30"/>
      <c r="D24" s="30"/>
      <c r="E24" s="30"/>
      <c r="F24" s="30"/>
      <c r="G24" s="30"/>
    </row>
    <row r="25" spans="1:8" ht="18" x14ac:dyDescent="0.35">
      <c r="A25" s="30"/>
      <c r="B25" s="30"/>
      <c r="C25" s="30"/>
      <c r="D25" s="30"/>
      <c r="E25" s="30"/>
      <c r="F25" s="30"/>
      <c r="G25" s="30"/>
    </row>
    <row r="26" spans="1:8" ht="18" x14ac:dyDescent="0.35">
      <c r="A26" s="28" t="s">
        <v>41</v>
      </c>
      <c r="B26" s="30"/>
      <c r="C26" s="30"/>
      <c r="D26" s="30"/>
      <c r="E26" s="30"/>
      <c r="F26" s="30"/>
      <c r="G26" s="30"/>
    </row>
    <row r="27" spans="1:8" ht="18" x14ac:dyDescent="0.35">
      <c r="A27" s="223" t="s">
        <v>40</v>
      </c>
      <c r="B27" s="223"/>
      <c r="C27" s="223"/>
      <c r="D27" s="223"/>
      <c r="E27" s="223"/>
      <c r="F27" s="30"/>
      <c r="G27" s="30"/>
    </row>
    <row r="28" spans="1:8" ht="18" x14ac:dyDescent="0.35">
      <c r="A28" s="223" t="s">
        <v>39</v>
      </c>
      <c r="B28" s="223"/>
      <c r="C28" s="223"/>
      <c r="D28" s="223"/>
      <c r="E28" s="223"/>
      <c r="F28" s="30"/>
      <c r="G28" s="30"/>
    </row>
    <row r="29" spans="1:8" ht="18" x14ac:dyDescent="0.35">
      <c r="A29" s="223" t="s">
        <v>38</v>
      </c>
      <c r="B29" s="223"/>
      <c r="C29" s="223"/>
      <c r="D29" s="223"/>
      <c r="E29" s="223"/>
      <c r="F29" s="30"/>
      <c r="G29" s="30"/>
    </row>
    <row r="30" spans="1:8" ht="18" x14ac:dyDescent="0.35">
      <c r="A30" s="223" t="s">
        <v>37</v>
      </c>
      <c r="B30" s="223"/>
      <c r="C30" s="223"/>
      <c r="D30" s="223"/>
      <c r="E30" s="223"/>
      <c r="F30" s="30"/>
      <c r="G30" s="30"/>
    </row>
    <row r="31" spans="1:8" ht="18" x14ac:dyDescent="0.35">
      <c r="A31" s="29"/>
      <c r="B31" s="29"/>
      <c r="C31" s="29"/>
      <c r="D31" s="29"/>
      <c r="E31" s="29"/>
      <c r="F31" s="30"/>
      <c r="G31" s="30"/>
    </row>
    <row r="32" spans="1:8" ht="18" x14ac:dyDescent="0.35">
      <c r="A32" s="28" t="s">
        <v>36</v>
      </c>
      <c r="B32" s="28"/>
      <c r="C32" s="28"/>
      <c r="D32" s="28"/>
    </row>
    <row r="33" spans="1:6" ht="18" x14ac:dyDescent="0.35">
      <c r="A33" s="28" t="s">
        <v>35</v>
      </c>
      <c r="B33" s="28"/>
      <c r="C33" s="28"/>
      <c r="E33" s="28">
        <v>5.7</v>
      </c>
      <c r="F33" s="28" t="s">
        <v>33</v>
      </c>
    </row>
    <row r="34" spans="1:6" ht="18" x14ac:dyDescent="0.35">
      <c r="A34" s="29" t="s">
        <v>34</v>
      </c>
      <c r="B34" s="29"/>
      <c r="C34" s="29"/>
      <c r="E34" s="28">
        <v>79.3</v>
      </c>
      <c r="F34" s="28" t="s">
        <v>33</v>
      </c>
    </row>
    <row r="35" spans="1:6" ht="18" x14ac:dyDescent="0.35">
      <c r="A35" s="28" t="s">
        <v>32</v>
      </c>
      <c r="B35" s="28"/>
      <c r="C35" s="28"/>
      <c r="E35" s="28">
        <v>4.93</v>
      </c>
      <c r="F35" s="28" t="s">
        <v>31</v>
      </c>
    </row>
  </sheetData>
  <sheetProtection algorithmName="SHA-512" hashValue="WXw9Y0Tx1Fht+kyOBHcrUQml/zk2GklPOGJEORz3P/6SEOQxxUwnw5NJY7CnEw3wpxibpfPjCfErPZRyTz9HJg==" saltValue="4RL/YAUtfkQYebFl8hn0Sg==" spinCount="100000" sheet="1" objects="1" scenarios="1"/>
  <mergeCells count="5">
    <mergeCell ref="A30:E30"/>
    <mergeCell ref="A2:F2"/>
    <mergeCell ref="A27:E27"/>
    <mergeCell ref="A28:E28"/>
    <mergeCell ref="A29:E29"/>
  </mergeCells>
  <pageMargins left="0.9055118110236221" right="0.70866141732283472" top="0.74803149606299213" bottom="0.74803149606299213" header="0.31496062992125984" footer="0.31496062992125984"/>
  <pageSetup paperSize="9" orientation="portrait" r:id="rId1"/>
  <headerFooter>
    <oddFooter>&amp;L&amp;1#&amp;"Calibri"&amp;8&amp;K000000Sensitivity: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45C3-0916-423A-AA36-7946CC94B767}">
  <dimension ref="A1:S57"/>
  <sheetViews>
    <sheetView showRuler="0" topLeftCell="A37" zoomScaleNormal="100" zoomScaleSheetLayoutView="400" zoomScalePageLayoutView="55" workbookViewId="0">
      <selection activeCell="R64" sqref="R64"/>
    </sheetView>
  </sheetViews>
  <sheetFormatPr defaultColWidth="10.44140625" defaultRowHeight="12.75" customHeight="1" x14ac:dyDescent="0.2"/>
  <cols>
    <col min="1" max="1" width="2.88671875" style="65" customWidth="1"/>
    <col min="2" max="2" width="14.33203125" style="65" customWidth="1"/>
    <col min="3" max="3" width="14.109375" style="65" customWidth="1"/>
    <col min="4" max="4" width="14.33203125" style="65" bestFit="1" customWidth="1"/>
    <col min="5" max="5" width="10.44140625" style="65"/>
    <col min="6" max="6" width="3.33203125" style="65" customWidth="1"/>
    <col min="7" max="18" width="10.44140625" style="65"/>
    <col min="19" max="19" width="13.88671875" style="65" customWidth="1"/>
    <col min="20" max="16384" width="10.44140625" style="65"/>
  </cols>
  <sheetData>
    <row r="1" spans="1:19" ht="26.4" thickBot="1" x14ac:dyDescent="0.35">
      <c r="B1" s="64" t="s">
        <v>89</v>
      </c>
      <c r="I1" s="213" t="s">
        <v>54</v>
      </c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19" ht="12.75" customHeight="1" thickBot="1" x14ac:dyDescent="0.35"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thickBot="1" x14ac:dyDescent="0.35">
      <c r="A3" s="71"/>
      <c r="B3" s="72"/>
      <c r="C3" s="72"/>
      <c r="D3" s="72"/>
      <c r="E3" s="72"/>
      <c r="F3" s="73"/>
      <c r="I3" s="60" t="s">
        <v>72</v>
      </c>
      <c r="J3" s="1"/>
      <c r="K3" s="1"/>
      <c r="L3" s="1"/>
      <c r="M3" s="1"/>
      <c r="N3" s="1"/>
      <c r="O3" s="204" t="s">
        <v>71</v>
      </c>
      <c r="P3" s="204"/>
      <c r="Q3" s="59" t="s">
        <v>70</v>
      </c>
      <c r="R3" s="59"/>
      <c r="S3" s="59" t="s">
        <v>69</v>
      </c>
    </row>
    <row r="4" spans="1:19" ht="12.75" customHeight="1" thickBot="1" x14ac:dyDescent="0.35">
      <c r="A4" s="74"/>
      <c r="B4" s="225" t="s">
        <v>90</v>
      </c>
      <c r="C4" s="225"/>
      <c r="D4" s="225"/>
      <c r="E4" s="92">
        <v>0</v>
      </c>
      <c r="F4" s="75"/>
      <c r="I4" s="61" t="s">
        <v>55</v>
      </c>
      <c r="J4" s="61" t="s">
        <v>58</v>
      </c>
      <c r="K4" s="61" t="s">
        <v>59</v>
      </c>
      <c r="L4" s="61" t="s">
        <v>60</v>
      </c>
      <c r="M4" s="61" t="s">
        <v>61</v>
      </c>
      <c r="N4" s="57"/>
      <c r="O4" s="53"/>
      <c r="P4" s="54"/>
      <c r="Q4" s="54"/>
      <c r="R4" s="54"/>
      <c r="S4" s="54"/>
    </row>
    <row r="5" spans="1:19" ht="23.4" thickBot="1" x14ac:dyDescent="0.35">
      <c r="A5" s="74"/>
      <c r="B5" s="76"/>
      <c r="C5" s="76"/>
      <c r="D5" s="77" t="s">
        <v>93</v>
      </c>
      <c r="E5" s="76"/>
      <c r="F5" s="75"/>
      <c r="I5" s="52" t="s">
        <v>56</v>
      </c>
      <c r="J5" s="62" t="s">
        <v>62</v>
      </c>
      <c r="K5" s="62" t="s">
        <v>63</v>
      </c>
      <c r="L5" s="62" t="s">
        <v>64</v>
      </c>
      <c r="M5" s="62" t="s">
        <v>64</v>
      </c>
      <c r="N5" s="57"/>
      <c r="O5" s="55"/>
      <c r="P5" s="54"/>
      <c r="Q5" s="54"/>
      <c r="R5" s="54"/>
      <c r="S5" s="54"/>
    </row>
    <row r="6" spans="1:19" ht="23.4" thickBot="1" x14ac:dyDescent="0.35">
      <c r="A6" s="74"/>
      <c r="B6" s="76" t="s">
        <v>91</v>
      </c>
      <c r="C6" s="77" t="s">
        <v>92</v>
      </c>
      <c r="D6" s="93">
        <v>0</v>
      </c>
      <c r="E6" s="76"/>
      <c r="F6" s="75"/>
      <c r="I6" s="52" t="s">
        <v>57</v>
      </c>
      <c r="J6" s="62" t="s">
        <v>65</v>
      </c>
      <c r="K6" s="63" t="s">
        <v>66</v>
      </c>
      <c r="L6" s="63" t="s">
        <v>67</v>
      </c>
      <c r="M6" s="63" t="s">
        <v>68</v>
      </c>
      <c r="N6" s="58"/>
      <c r="O6" s="54"/>
      <c r="P6" s="54"/>
      <c r="Q6" s="54"/>
      <c r="R6" s="54"/>
      <c r="S6" s="54"/>
    </row>
    <row r="7" spans="1:19" ht="12.75" customHeight="1" thickBot="1" x14ac:dyDescent="0.35">
      <c r="A7" s="78"/>
      <c r="B7" s="66"/>
      <c r="C7" s="66"/>
      <c r="D7" s="66"/>
      <c r="E7" s="66"/>
      <c r="F7" s="79"/>
      <c r="I7" s="1"/>
      <c r="J7" s="1"/>
      <c r="K7" s="1"/>
      <c r="L7" s="2"/>
      <c r="M7" s="1"/>
      <c r="N7" s="1"/>
      <c r="O7" s="54"/>
      <c r="P7" s="54"/>
      <c r="Q7" s="54"/>
      <c r="R7" s="54"/>
      <c r="S7" s="54"/>
    </row>
    <row r="8" spans="1:19" ht="12.75" customHeight="1" thickBot="1" x14ac:dyDescent="0.35">
      <c r="A8" s="78"/>
      <c r="B8" s="228" t="s">
        <v>94</v>
      </c>
      <c r="C8" s="228"/>
      <c r="D8" s="228"/>
      <c r="E8" s="85">
        <f>E4+D6</f>
        <v>0</v>
      </c>
      <c r="F8" s="79"/>
      <c r="I8" s="1"/>
      <c r="J8" s="1"/>
      <c r="K8" s="1"/>
      <c r="L8" s="2"/>
      <c r="M8" s="2"/>
      <c r="N8" s="2"/>
      <c r="O8" s="56"/>
      <c r="P8" s="54"/>
      <c r="Q8" s="54"/>
      <c r="R8" s="54"/>
      <c r="S8" s="54"/>
    </row>
    <row r="9" spans="1:19" ht="23.4" thickBot="1" x14ac:dyDescent="0.35">
      <c r="A9" s="78"/>
      <c r="B9" s="80"/>
      <c r="C9" s="80"/>
      <c r="D9" s="81" t="s">
        <v>93</v>
      </c>
      <c r="E9" s="66"/>
      <c r="F9" s="79"/>
      <c r="I9" s="1"/>
      <c r="J9" s="1"/>
      <c r="K9" s="1"/>
      <c r="L9" s="2"/>
      <c r="M9" s="1"/>
      <c r="N9" s="1"/>
      <c r="O9" s="56"/>
      <c r="P9" s="54"/>
      <c r="Q9" s="54"/>
      <c r="R9" s="54"/>
      <c r="S9" s="54"/>
    </row>
    <row r="10" spans="1:19" ht="23.4" thickBot="1" x14ac:dyDescent="0.35">
      <c r="A10" s="78"/>
      <c r="B10" s="66" t="s">
        <v>95</v>
      </c>
      <c r="C10" s="81" t="s">
        <v>101</v>
      </c>
      <c r="D10" s="93">
        <v>0</v>
      </c>
      <c r="E10" s="66"/>
      <c r="F10" s="79"/>
      <c r="I10" s="1"/>
      <c r="J10" s="1"/>
      <c r="K10" s="1"/>
      <c r="L10" s="2"/>
      <c r="M10" s="2"/>
      <c r="N10" s="2"/>
      <c r="O10" s="56"/>
      <c r="P10" s="54"/>
      <c r="Q10" s="54"/>
      <c r="R10" s="54"/>
      <c r="S10" s="54"/>
    </row>
    <row r="11" spans="1:19" ht="12.75" customHeight="1" thickBot="1" x14ac:dyDescent="0.35">
      <c r="A11" s="78"/>
      <c r="B11" s="66"/>
      <c r="C11" s="66"/>
      <c r="D11" s="66"/>
      <c r="E11" s="66"/>
      <c r="F11" s="79"/>
      <c r="I11" s="1"/>
      <c r="J11" s="1"/>
      <c r="K11" s="1"/>
      <c r="L11" s="2"/>
      <c r="M11" s="2"/>
      <c r="N11" s="2"/>
      <c r="O11" s="3"/>
      <c r="P11" s="1"/>
      <c r="Q11" s="1"/>
      <c r="R11" s="1"/>
      <c r="S11" s="1"/>
    </row>
    <row r="12" spans="1:19" ht="12.75" customHeight="1" thickBot="1" x14ac:dyDescent="0.35">
      <c r="A12" s="74"/>
      <c r="B12" s="76" t="s">
        <v>96</v>
      </c>
      <c r="C12" s="76"/>
      <c r="D12" s="77"/>
      <c r="E12" s="85">
        <f>E8+D10</f>
        <v>0</v>
      </c>
      <c r="F12" s="75"/>
      <c r="I12" s="1"/>
      <c r="J12" s="1"/>
      <c r="K12" s="1"/>
      <c r="L12" s="2"/>
      <c r="M12" s="2"/>
      <c r="N12" s="2"/>
      <c r="O12" s="3"/>
      <c r="P12" s="1"/>
      <c r="Q12" s="1"/>
      <c r="R12" s="1"/>
      <c r="S12" s="1"/>
    </row>
    <row r="13" spans="1:19" ht="23.4" thickBot="1" x14ac:dyDescent="0.35">
      <c r="A13" s="74"/>
      <c r="B13" s="76"/>
      <c r="C13" s="76"/>
      <c r="D13" s="77" t="s">
        <v>93</v>
      </c>
      <c r="E13" s="76"/>
      <c r="F13" s="75"/>
      <c r="I13" s="60" t="s">
        <v>73</v>
      </c>
      <c r="J13" s="1"/>
      <c r="K13" s="1"/>
      <c r="L13" s="1"/>
      <c r="M13" s="1"/>
      <c r="N13" s="1"/>
      <c r="O13" s="204" t="s">
        <v>71</v>
      </c>
      <c r="P13" s="204"/>
      <c r="Q13" s="59" t="s">
        <v>70</v>
      </c>
      <c r="R13" s="59"/>
      <c r="S13" s="59" t="s">
        <v>69</v>
      </c>
    </row>
    <row r="14" spans="1:19" ht="12.75" customHeight="1" x14ac:dyDescent="0.3">
      <c r="A14" s="74"/>
      <c r="B14" s="225" t="s">
        <v>97</v>
      </c>
      <c r="C14" s="76" t="s">
        <v>98</v>
      </c>
      <c r="D14" s="226">
        <v>0</v>
      </c>
      <c r="E14" s="76"/>
      <c r="F14" s="75"/>
      <c r="I14" s="61" t="s">
        <v>55</v>
      </c>
      <c r="J14" s="61" t="s">
        <v>58</v>
      </c>
      <c r="K14" s="61" t="s">
        <v>59</v>
      </c>
      <c r="L14" s="61" t="s">
        <v>60</v>
      </c>
      <c r="M14" s="61" t="s">
        <v>61</v>
      </c>
      <c r="N14" s="57"/>
      <c r="O14" s="53"/>
      <c r="P14" s="54"/>
      <c r="Q14" s="54"/>
      <c r="R14" s="54"/>
      <c r="S14" s="54"/>
    </row>
    <row r="15" spans="1:19" ht="12.75" customHeight="1" thickBot="1" x14ac:dyDescent="0.35">
      <c r="A15" s="74"/>
      <c r="B15" s="225"/>
      <c r="C15" s="76" t="s">
        <v>99</v>
      </c>
      <c r="D15" s="227"/>
      <c r="E15" s="76"/>
      <c r="F15" s="75"/>
      <c r="I15" s="52" t="s">
        <v>56</v>
      </c>
      <c r="J15" s="62" t="s">
        <v>74</v>
      </c>
      <c r="K15" s="62" t="s">
        <v>63</v>
      </c>
      <c r="L15" s="62" t="s">
        <v>77</v>
      </c>
      <c r="M15" s="62" t="s">
        <v>77</v>
      </c>
      <c r="N15" s="57"/>
      <c r="O15" s="55"/>
      <c r="P15" s="54"/>
      <c r="Q15" s="54"/>
      <c r="R15" s="54"/>
      <c r="S15" s="54"/>
    </row>
    <row r="16" spans="1:19" ht="12.75" customHeight="1" x14ac:dyDescent="0.3">
      <c r="A16" s="78"/>
      <c r="B16" s="66"/>
      <c r="C16" s="66"/>
      <c r="D16" s="66"/>
      <c r="E16" s="66"/>
      <c r="F16" s="79"/>
      <c r="I16" s="52" t="s">
        <v>57</v>
      </c>
      <c r="J16" s="63" t="s">
        <v>75</v>
      </c>
      <c r="K16" s="63" t="s">
        <v>76</v>
      </c>
      <c r="L16" s="63" t="s">
        <v>78</v>
      </c>
      <c r="M16" s="63" t="s">
        <v>67</v>
      </c>
      <c r="N16" s="58"/>
      <c r="O16" s="54"/>
      <c r="P16" s="54"/>
      <c r="Q16" s="54"/>
      <c r="R16" s="54"/>
      <c r="S16" s="54"/>
    </row>
    <row r="17" spans="1:19" ht="12.75" customHeight="1" thickBot="1" x14ac:dyDescent="0.35">
      <c r="A17" s="78"/>
      <c r="B17" s="66"/>
      <c r="C17" s="66"/>
      <c r="D17" s="66"/>
      <c r="E17" s="66"/>
      <c r="F17" s="79"/>
      <c r="I17" s="1"/>
      <c r="J17" s="1"/>
      <c r="K17" s="1"/>
      <c r="L17" s="2"/>
      <c r="M17" s="1"/>
      <c r="N17" s="1"/>
      <c r="O17" s="54"/>
      <c r="P17" s="54"/>
      <c r="Q17" s="54"/>
      <c r="R17" s="54"/>
      <c r="S17" s="54"/>
    </row>
    <row r="18" spans="1:19" ht="12.75" customHeight="1" thickBot="1" x14ac:dyDescent="0.35">
      <c r="A18" s="78"/>
      <c r="B18" s="228" t="s">
        <v>100</v>
      </c>
      <c r="C18" s="228"/>
      <c r="D18" s="228"/>
      <c r="E18" s="85">
        <f>E12+D14</f>
        <v>0</v>
      </c>
      <c r="F18" s="79"/>
      <c r="I18" s="1"/>
      <c r="J18" s="1"/>
      <c r="K18" s="1"/>
      <c r="L18" s="2"/>
      <c r="M18" s="2"/>
      <c r="N18" s="2"/>
      <c r="O18" s="56"/>
      <c r="P18" s="54"/>
      <c r="Q18" s="54"/>
      <c r="R18" s="54"/>
      <c r="S18" s="54"/>
    </row>
    <row r="19" spans="1:19" ht="12.75" customHeight="1" thickBot="1" x14ac:dyDescent="0.35">
      <c r="A19" s="82"/>
      <c r="B19" s="83"/>
      <c r="C19" s="83"/>
      <c r="D19" s="83"/>
      <c r="E19" s="83"/>
      <c r="F19" s="84"/>
      <c r="I19" s="1"/>
      <c r="J19" s="1"/>
      <c r="K19" s="1"/>
      <c r="L19" s="2"/>
      <c r="M19" s="1"/>
      <c r="N19" s="1"/>
      <c r="O19" s="56"/>
      <c r="P19" s="54"/>
      <c r="Q19" s="54"/>
      <c r="R19" s="54"/>
      <c r="S19" s="54"/>
    </row>
    <row r="20" spans="1:19" ht="12.75" customHeight="1" x14ac:dyDescent="0.3">
      <c r="B20" s="67"/>
      <c r="C20" s="67"/>
      <c r="D20" s="67"/>
      <c r="E20" s="67"/>
      <c r="I20" s="1"/>
      <c r="J20" s="1"/>
      <c r="K20" s="1"/>
      <c r="L20" s="2"/>
      <c r="M20" s="2"/>
      <c r="N20" s="2"/>
      <c r="O20" s="56"/>
      <c r="P20" s="54"/>
      <c r="Q20" s="54"/>
      <c r="R20" s="54"/>
      <c r="S20" s="54"/>
    </row>
    <row r="21" spans="1:19" ht="12.75" customHeight="1" x14ac:dyDescent="0.3">
      <c r="B21" s="67"/>
      <c r="C21" s="67"/>
      <c r="D21" s="67"/>
      <c r="E21" s="67"/>
      <c r="I21" s="1"/>
      <c r="J21" s="1"/>
      <c r="K21" s="1"/>
      <c r="L21" s="2"/>
      <c r="M21" s="2"/>
      <c r="N21" s="2"/>
      <c r="O21" s="56"/>
      <c r="P21" s="54"/>
      <c r="Q21" s="54"/>
      <c r="R21" s="54"/>
      <c r="S21" s="54"/>
    </row>
    <row r="22" spans="1:19" ht="12.75" customHeight="1" x14ac:dyDescent="0.3">
      <c r="B22" s="67"/>
      <c r="C22" s="67"/>
      <c r="D22" s="67"/>
      <c r="E22" s="67"/>
      <c r="I22" s="1"/>
      <c r="J22" s="1"/>
      <c r="K22" s="1"/>
      <c r="L22" s="2"/>
      <c r="M22" s="2"/>
      <c r="N22" s="2"/>
      <c r="O22" s="56"/>
      <c r="P22" s="54"/>
      <c r="Q22" s="54"/>
      <c r="R22" s="54"/>
      <c r="S22" s="54"/>
    </row>
    <row r="23" spans="1:19" ht="12.75" customHeight="1" x14ac:dyDescent="0.3">
      <c r="B23" s="67"/>
      <c r="C23" s="67"/>
      <c r="D23" s="67"/>
      <c r="E23" s="67"/>
      <c r="I23" s="1"/>
      <c r="J23" s="1"/>
      <c r="K23" s="1"/>
      <c r="L23" s="2"/>
      <c r="M23" s="2"/>
      <c r="N23" s="2"/>
      <c r="O23" s="3"/>
      <c r="P23" s="1"/>
      <c r="Q23" s="1"/>
      <c r="R23" s="1"/>
      <c r="S23" s="1"/>
    </row>
    <row r="24" spans="1:19" ht="12.75" customHeight="1" x14ac:dyDescent="0.3">
      <c r="B24" s="67"/>
      <c r="C24" s="67"/>
      <c r="D24" s="67"/>
      <c r="E24" s="67"/>
      <c r="I24" s="1"/>
      <c r="J24" s="1"/>
      <c r="K24" s="1"/>
      <c r="L24" s="2"/>
      <c r="M24" s="2"/>
      <c r="N24" s="2"/>
      <c r="O24" s="3"/>
      <c r="P24" s="1"/>
      <c r="Q24" s="1"/>
      <c r="R24" s="1"/>
      <c r="S24" s="1"/>
    </row>
    <row r="25" spans="1:19" ht="12.75" customHeight="1" x14ac:dyDescent="0.3">
      <c r="I25" s="60" t="s">
        <v>79</v>
      </c>
      <c r="J25" s="1"/>
      <c r="K25" s="1"/>
      <c r="L25" s="1"/>
      <c r="M25" s="1"/>
      <c r="N25" s="1"/>
      <c r="O25" s="68" t="s">
        <v>71</v>
      </c>
      <c r="P25" s="68"/>
      <c r="Q25" s="59" t="s">
        <v>70</v>
      </c>
      <c r="R25" s="59"/>
      <c r="S25" s="59" t="s">
        <v>69</v>
      </c>
    </row>
    <row r="26" spans="1:19" ht="12.75" customHeight="1" x14ac:dyDescent="0.3">
      <c r="I26" s="61" t="s">
        <v>55</v>
      </c>
      <c r="J26" s="61" t="s">
        <v>58</v>
      </c>
      <c r="K26" s="61" t="s">
        <v>59</v>
      </c>
      <c r="L26" s="61" t="s">
        <v>60</v>
      </c>
      <c r="M26" s="61" t="s">
        <v>61</v>
      </c>
      <c r="N26" s="57"/>
      <c r="O26" s="53"/>
      <c r="P26" s="54"/>
      <c r="Q26" s="54"/>
      <c r="R26" s="54"/>
      <c r="S26" s="54"/>
    </row>
    <row r="27" spans="1:19" ht="12.75" customHeight="1" x14ac:dyDescent="0.3">
      <c r="I27" s="52" t="s">
        <v>56</v>
      </c>
      <c r="J27" s="62" t="s">
        <v>63</v>
      </c>
      <c r="K27" s="62" t="s">
        <v>64</v>
      </c>
      <c r="L27" s="62" t="s">
        <v>77</v>
      </c>
      <c r="M27" s="62" t="s">
        <v>82</v>
      </c>
      <c r="N27" s="57"/>
      <c r="O27" s="55"/>
      <c r="P27" s="54"/>
      <c r="Q27" s="54"/>
      <c r="R27" s="54"/>
      <c r="S27" s="54"/>
    </row>
    <row r="28" spans="1:19" ht="12.75" customHeight="1" x14ac:dyDescent="0.3">
      <c r="I28" s="52" t="s">
        <v>57</v>
      </c>
      <c r="J28" s="63" t="s">
        <v>80</v>
      </c>
      <c r="K28" s="63" t="s">
        <v>81</v>
      </c>
      <c r="L28" s="63" t="s">
        <v>66</v>
      </c>
      <c r="M28" s="63" t="s">
        <v>83</v>
      </c>
      <c r="N28" s="58"/>
      <c r="O28" s="54"/>
      <c r="P28" s="54"/>
      <c r="Q28" s="54"/>
      <c r="R28" s="54"/>
      <c r="S28" s="54"/>
    </row>
    <row r="29" spans="1:19" ht="12.75" customHeight="1" x14ac:dyDescent="0.3">
      <c r="I29" s="1"/>
      <c r="J29" s="1"/>
      <c r="K29" s="1"/>
      <c r="L29" s="2"/>
      <c r="M29" s="1"/>
      <c r="N29" s="1"/>
      <c r="O29" s="54"/>
      <c r="P29" s="54"/>
      <c r="Q29" s="54"/>
      <c r="R29" s="54"/>
      <c r="S29" s="54"/>
    </row>
    <row r="30" spans="1:19" ht="12.75" customHeight="1" x14ac:dyDescent="0.3">
      <c r="I30" s="1"/>
      <c r="J30" s="1"/>
      <c r="K30" s="1"/>
      <c r="L30" s="2"/>
      <c r="M30" s="2"/>
      <c r="N30" s="2"/>
      <c r="O30" s="56"/>
      <c r="P30" s="54"/>
      <c r="Q30" s="54"/>
      <c r="R30" s="54"/>
      <c r="S30" s="54"/>
    </row>
    <row r="31" spans="1:19" ht="12.75" customHeight="1" x14ac:dyDescent="0.3">
      <c r="I31" s="1"/>
      <c r="J31" s="1"/>
      <c r="K31" s="1"/>
      <c r="L31" s="2"/>
      <c r="M31" s="1"/>
      <c r="N31" s="1"/>
      <c r="O31" s="56"/>
      <c r="P31" s="54"/>
      <c r="Q31" s="54"/>
      <c r="R31" s="54"/>
      <c r="S31" s="54"/>
    </row>
    <row r="32" spans="1:19" ht="12.75" customHeight="1" x14ac:dyDescent="0.3">
      <c r="I32" s="1"/>
      <c r="J32" s="1"/>
      <c r="K32" s="1"/>
      <c r="L32" s="2"/>
      <c r="M32" s="2"/>
      <c r="N32" s="2"/>
      <c r="O32" s="56"/>
      <c r="P32" s="54"/>
      <c r="Q32" s="54"/>
      <c r="R32" s="54"/>
      <c r="S32" s="54"/>
    </row>
    <row r="33" spans="9:19" ht="12.75" customHeight="1" x14ac:dyDescent="0.3">
      <c r="I33" s="1"/>
      <c r="J33" s="1"/>
      <c r="K33" s="1"/>
      <c r="L33" s="2"/>
      <c r="M33" s="2"/>
      <c r="N33" s="2"/>
      <c r="O33" s="56"/>
      <c r="P33" s="54"/>
      <c r="Q33" s="54"/>
      <c r="R33" s="54"/>
      <c r="S33" s="54"/>
    </row>
    <row r="34" spans="9:19" ht="12.75" customHeight="1" x14ac:dyDescent="0.3">
      <c r="I34" s="1"/>
      <c r="J34" s="1"/>
      <c r="K34" s="1"/>
      <c r="L34" s="2"/>
      <c r="M34" s="2"/>
      <c r="N34" s="2"/>
      <c r="O34" s="3"/>
      <c r="P34" s="1"/>
      <c r="Q34" s="1"/>
      <c r="R34" s="1"/>
      <c r="S34" s="1"/>
    </row>
    <row r="35" spans="9:19" ht="12.75" customHeight="1" x14ac:dyDescent="0.3">
      <c r="I35" s="1"/>
      <c r="J35" s="1"/>
      <c r="K35" s="1"/>
      <c r="L35" s="2"/>
      <c r="M35" s="2"/>
      <c r="N35" s="2"/>
      <c r="O35" s="3"/>
      <c r="P35" s="1"/>
      <c r="Q35" s="1"/>
      <c r="R35" s="1"/>
      <c r="S35" s="1"/>
    </row>
    <row r="36" spans="9:19" ht="12.75" customHeight="1" x14ac:dyDescent="0.3">
      <c r="I36" s="60" t="s">
        <v>84</v>
      </c>
      <c r="J36" s="1"/>
      <c r="K36" s="1"/>
      <c r="L36" s="1"/>
      <c r="M36" s="1"/>
      <c r="N36" s="1"/>
      <c r="O36" s="68" t="s">
        <v>71</v>
      </c>
      <c r="P36" s="68"/>
      <c r="Q36" s="59" t="s">
        <v>70</v>
      </c>
      <c r="R36" s="59"/>
      <c r="S36" s="59" t="s">
        <v>69</v>
      </c>
    </row>
    <row r="37" spans="9:19" ht="12.75" customHeight="1" x14ac:dyDescent="0.3">
      <c r="I37" s="61" t="s">
        <v>55</v>
      </c>
      <c r="J37" s="61" t="s">
        <v>58</v>
      </c>
      <c r="K37" s="61" t="s">
        <v>59</v>
      </c>
      <c r="L37" s="61" t="s">
        <v>60</v>
      </c>
      <c r="M37" s="61" t="s">
        <v>61</v>
      </c>
      <c r="N37" s="57"/>
      <c r="O37" s="53"/>
      <c r="P37" s="54"/>
      <c r="Q37" s="54"/>
      <c r="R37" s="54"/>
      <c r="S37" s="54"/>
    </row>
    <row r="38" spans="9:19" ht="12.75" customHeight="1" x14ac:dyDescent="0.3">
      <c r="I38" s="52" t="s">
        <v>56</v>
      </c>
      <c r="J38" s="62" t="s">
        <v>63</v>
      </c>
      <c r="K38" s="62" t="s">
        <v>64</v>
      </c>
      <c r="L38" s="62" t="s">
        <v>82</v>
      </c>
      <c r="M38" s="62" t="s">
        <v>82</v>
      </c>
      <c r="N38" s="57"/>
      <c r="O38" s="55"/>
      <c r="P38" s="54"/>
      <c r="Q38" s="54"/>
      <c r="R38" s="54"/>
      <c r="S38" s="54"/>
    </row>
    <row r="39" spans="9:19" ht="12.75" customHeight="1" x14ac:dyDescent="0.3">
      <c r="I39" s="52" t="s">
        <v>57</v>
      </c>
      <c r="J39" s="63" t="s">
        <v>85</v>
      </c>
      <c r="K39" s="63" t="s">
        <v>75</v>
      </c>
      <c r="L39" s="63" t="s">
        <v>76</v>
      </c>
      <c r="M39" s="63" t="s">
        <v>78</v>
      </c>
      <c r="N39" s="58"/>
      <c r="O39" s="54"/>
      <c r="P39" s="54"/>
      <c r="Q39" s="54"/>
      <c r="R39" s="54"/>
      <c r="S39" s="54"/>
    </row>
    <row r="40" spans="9:19" ht="12.75" customHeight="1" x14ac:dyDescent="0.3">
      <c r="I40" s="1"/>
      <c r="J40" s="1"/>
      <c r="K40" s="1"/>
      <c r="L40" s="2"/>
      <c r="M40" s="1"/>
      <c r="N40" s="1"/>
      <c r="O40" s="54"/>
      <c r="P40" s="54"/>
      <c r="Q40" s="54"/>
      <c r="R40" s="54"/>
      <c r="S40" s="54"/>
    </row>
    <row r="41" spans="9:19" ht="12.75" customHeight="1" x14ac:dyDescent="0.3">
      <c r="I41" s="1"/>
      <c r="J41" s="1"/>
      <c r="K41" s="1"/>
      <c r="L41" s="2"/>
      <c r="M41" s="2"/>
      <c r="N41" s="2"/>
      <c r="O41" s="56"/>
      <c r="P41" s="54"/>
      <c r="Q41" s="54"/>
      <c r="R41" s="54"/>
      <c r="S41" s="54"/>
    </row>
    <row r="42" spans="9:19" ht="12.75" customHeight="1" x14ac:dyDescent="0.3">
      <c r="I42" s="1"/>
      <c r="J42" s="1"/>
      <c r="K42" s="1"/>
      <c r="L42" s="2"/>
      <c r="M42" s="1"/>
      <c r="N42" s="1"/>
      <c r="O42" s="56"/>
      <c r="P42" s="54"/>
      <c r="Q42" s="54"/>
      <c r="R42" s="54"/>
      <c r="S42" s="54"/>
    </row>
    <row r="43" spans="9:19" ht="12.75" customHeight="1" x14ac:dyDescent="0.3">
      <c r="I43" s="1"/>
      <c r="J43" s="1"/>
      <c r="K43" s="1"/>
      <c r="L43" s="2"/>
      <c r="M43" s="2"/>
      <c r="N43" s="2"/>
      <c r="O43" s="56"/>
      <c r="P43" s="54"/>
      <c r="Q43" s="54"/>
      <c r="R43" s="54"/>
      <c r="S43" s="54"/>
    </row>
    <row r="44" spans="9:19" ht="12.75" customHeight="1" x14ac:dyDescent="0.3">
      <c r="I44" s="1"/>
      <c r="J44" s="1"/>
      <c r="K44" s="1"/>
      <c r="L44" s="2"/>
      <c r="M44" s="2"/>
      <c r="N44" s="2"/>
      <c r="O44" s="56"/>
      <c r="P44" s="54"/>
      <c r="Q44" s="54"/>
      <c r="R44" s="54"/>
      <c r="S44" s="54"/>
    </row>
    <row r="45" spans="9:19" ht="12.75" customHeight="1" x14ac:dyDescent="0.3">
      <c r="I45" s="1"/>
      <c r="J45" s="1"/>
      <c r="K45" s="1"/>
      <c r="L45" s="2"/>
      <c r="M45" s="2"/>
      <c r="N45" s="2"/>
      <c r="O45" s="3"/>
      <c r="P45" s="1"/>
      <c r="Q45" s="1"/>
      <c r="R45" s="1"/>
      <c r="S45" s="1"/>
    </row>
    <row r="46" spans="9:19" ht="12.75" customHeight="1" x14ac:dyDescent="0.3">
      <c r="I46" s="1"/>
      <c r="J46" s="1"/>
      <c r="K46" s="1"/>
      <c r="L46" s="2"/>
      <c r="M46" s="2"/>
      <c r="N46" s="2"/>
      <c r="O46" s="3"/>
      <c r="P46" s="1"/>
      <c r="Q46" s="1"/>
      <c r="R46" s="1"/>
      <c r="S46" s="1"/>
    </row>
    <row r="47" spans="9:19" ht="12.75" customHeight="1" x14ac:dyDescent="0.3">
      <c r="I47" s="60" t="s">
        <v>86</v>
      </c>
      <c r="J47" s="1"/>
      <c r="K47" s="1"/>
      <c r="L47" s="1"/>
      <c r="M47" s="1"/>
      <c r="N47" s="1"/>
      <c r="O47" s="68" t="s">
        <v>71</v>
      </c>
      <c r="P47" s="68"/>
      <c r="Q47" s="59" t="s">
        <v>70</v>
      </c>
      <c r="R47" s="59"/>
      <c r="S47" s="59" t="s">
        <v>69</v>
      </c>
    </row>
    <row r="48" spans="9:19" ht="12.75" customHeight="1" x14ac:dyDescent="0.3">
      <c r="I48" s="61" t="s">
        <v>55</v>
      </c>
      <c r="J48" s="61" t="s">
        <v>58</v>
      </c>
      <c r="K48" s="61" t="s">
        <v>59</v>
      </c>
      <c r="L48" s="61" t="s">
        <v>60</v>
      </c>
      <c r="M48" s="61" t="s">
        <v>61</v>
      </c>
      <c r="N48" s="57"/>
      <c r="O48" s="53"/>
      <c r="P48" s="54"/>
      <c r="Q48" s="54"/>
      <c r="R48" s="54"/>
      <c r="S48" s="54"/>
    </row>
    <row r="49" spans="9:19" ht="12.75" customHeight="1" x14ac:dyDescent="0.3">
      <c r="I49" s="52" t="s">
        <v>56</v>
      </c>
      <c r="J49" s="62" t="s">
        <v>62</v>
      </c>
      <c r="K49" s="62" t="s">
        <v>63</v>
      </c>
      <c r="L49" s="62" t="s">
        <v>64</v>
      </c>
      <c r="M49" s="62" t="s">
        <v>77</v>
      </c>
      <c r="N49" s="57"/>
      <c r="O49" s="55"/>
      <c r="P49" s="54"/>
      <c r="Q49" s="54"/>
      <c r="R49" s="54"/>
      <c r="S49" s="54"/>
    </row>
    <row r="50" spans="9:19" ht="12.75" customHeight="1" x14ac:dyDescent="0.3">
      <c r="I50" s="52" t="s">
        <v>57</v>
      </c>
      <c r="J50" s="63" t="s">
        <v>87</v>
      </c>
      <c r="K50" s="63" t="s">
        <v>87</v>
      </c>
      <c r="L50" s="63" t="s">
        <v>87</v>
      </c>
      <c r="M50" s="63" t="s">
        <v>87</v>
      </c>
      <c r="N50" s="58"/>
      <c r="O50" s="54"/>
      <c r="P50" s="54"/>
      <c r="Q50" s="54"/>
      <c r="R50" s="54"/>
      <c r="S50" s="54"/>
    </row>
    <row r="51" spans="9:19" ht="12.75" customHeight="1" x14ac:dyDescent="0.3">
      <c r="I51" s="1"/>
      <c r="J51" s="1"/>
      <c r="K51" s="1"/>
      <c r="L51" s="2"/>
      <c r="M51" s="1"/>
      <c r="N51" s="1"/>
      <c r="O51" s="54"/>
      <c r="P51" s="54"/>
      <c r="Q51" s="54"/>
      <c r="R51" s="54"/>
      <c r="S51" s="54"/>
    </row>
    <row r="52" spans="9:19" ht="12.75" customHeight="1" x14ac:dyDescent="0.3">
      <c r="I52" s="1"/>
      <c r="J52" s="1"/>
      <c r="K52" s="1"/>
      <c r="L52" s="2"/>
      <c r="M52" s="2"/>
      <c r="N52" s="2"/>
      <c r="O52" s="56"/>
      <c r="P52" s="54"/>
      <c r="Q52" s="54"/>
      <c r="R52" s="54"/>
      <c r="S52" s="54"/>
    </row>
    <row r="53" spans="9:19" ht="12.75" customHeight="1" x14ac:dyDescent="0.3">
      <c r="I53" s="1"/>
      <c r="J53" s="1"/>
      <c r="K53" s="1"/>
      <c r="L53" s="2"/>
      <c r="M53" s="1"/>
      <c r="N53" s="1"/>
      <c r="O53" s="56"/>
      <c r="P53" s="54"/>
      <c r="Q53" s="54"/>
      <c r="R53" s="54"/>
      <c r="S53" s="54"/>
    </row>
    <row r="54" spans="9:19" ht="12.75" customHeight="1" x14ac:dyDescent="0.3">
      <c r="I54" s="1"/>
      <c r="J54" s="1"/>
      <c r="K54" s="1"/>
      <c r="L54" s="2"/>
      <c r="M54" s="2"/>
      <c r="N54" s="2"/>
      <c r="O54" s="56"/>
      <c r="P54" s="54"/>
      <c r="Q54" s="54"/>
      <c r="R54" s="54"/>
      <c r="S54" s="54"/>
    </row>
    <row r="55" spans="9:19" ht="12.75" customHeight="1" x14ac:dyDescent="0.3">
      <c r="I55" s="1"/>
      <c r="J55" s="1"/>
      <c r="K55" s="1"/>
      <c r="L55" s="2"/>
      <c r="M55" s="2"/>
      <c r="N55" s="2"/>
      <c r="O55" s="56"/>
      <c r="P55" s="54"/>
      <c r="Q55" s="54"/>
      <c r="R55" s="54"/>
      <c r="S55" s="54"/>
    </row>
    <row r="56" spans="9:19" ht="12.75" customHeight="1" x14ac:dyDescent="0.3">
      <c r="I56" s="1"/>
      <c r="J56" s="1"/>
      <c r="K56" s="1"/>
      <c r="L56" s="2"/>
      <c r="M56" s="2"/>
      <c r="N56" s="2"/>
      <c r="O56" s="3"/>
      <c r="P56" s="1"/>
      <c r="Q56" s="1"/>
      <c r="R56" s="1"/>
      <c r="S56" s="1"/>
    </row>
    <row r="57" spans="9:19" ht="12.75" customHeight="1" x14ac:dyDescent="0.3">
      <c r="I57" s="1"/>
      <c r="J57" s="1"/>
      <c r="K57" s="1"/>
      <c r="L57" s="2"/>
      <c r="M57" s="2"/>
      <c r="N57" s="2"/>
      <c r="O57" s="3"/>
      <c r="P57" s="1"/>
      <c r="Q57" s="1"/>
      <c r="R57" s="1"/>
      <c r="S57" s="1"/>
    </row>
  </sheetData>
  <mergeCells count="8">
    <mergeCell ref="B14:B15"/>
    <mergeCell ref="D14:D15"/>
    <mergeCell ref="B18:D18"/>
    <mergeCell ref="O13:P13"/>
    <mergeCell ref="I1:S1"/>
    <mergeCell ref="O3:P3"/>
    <mergeCell ref="B4:D4"/>
    <mergeCell ref="B8:D8"/>
  </mergeCells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headerFooter>
    <oddHeader xml:space="preserve">&amp;L&amp;G&amp;R&amp;18 </oddHeader>
    <oddFooter>&amp;C&amp;"Verdana,Regular"&amp;8&amp;P / &amp;K000000&amp;N</oddFooter>
    <firstHeader xml:space="preserve">&amp;L&amp;G&amp;R&amp;18 </firstHeader>
    <firstFooter xml:space="preserve">&amp;L&amp;"Verdana,Regular"&amp;8NIRAS A/S
Sortemosevej 19
3450 Allerød, Denmark&amp;C&amp;8Reg. No. 37295728 Denmark
FRI, FIDIC
www.niras.com&amp;R&amp;"Verdana,Regular"&amp;8T: +45 4810 4200   
F: +45 4810 4300 
E: niras@niras.dk  </first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F5A-AA65-44E2-90DF-BF1E776EEEA1}">
  <sheetPr codeName="Sheet1"/>
  <dimension ref="A1:AE56"/>
  <sheetViews>
    <sheetView topLeftCell="L28" zoomScale="80" zoomScaleNormal="80" workbookViewId="0">
      <selection activeCell="S55" sqref="S55"/>
    </sheetView>
  </sheetViews>
  <sheetFormatPr defaultColWidth="9.109375" defaultRowHeight="14.4" x14ac:dyDescent="0.3"/>
  <cols>
    <col min="1" max="1" width="4.88671875" style="1" customWidth="1"/>
    <col min="2" max="2" width="7.5546875" style="1" customWidth="1"/>
    <col min="3" max="3" width="29.5546875" style="1" customWidth="1"/>
    <col min="4" max="4" width="11" style="1" customWidth="1"/>
    <col min="5" max="5" width="10.44140625" style="1" customWidth="1"/>
    <col min="6" max="6" width="18.44140625" style="26" customWidth="1"/>
    <col min="7" max="7" width="8.5546875" style="1" bestFit="1" customWidth="1"/>
    <col min="8" max="8" width="8.44140625" style="1" bestFit="1" customWidth="1"/>
    <col min="9" max="9" width="7" style="1" customWidth="1"/>
    <col min="10" max="10" width="7.33203125" style="1" bestFit="1" customWidth="1"/>
    <col min="11" max="11" width="5.88671875" style="1" bestFit="1" customWidth="1"/>
    <col min="12" max="12" width="9.5546875" style="1" customWidth="1"/>
    <col min="13" max="13" width="9" style="1" customWidth="1"/>
    <col min="14" max="14" width="18.6640625" style="1" customWidth="1"/>
    <col min="15" max="15" width="47.33203125" style="1" customWidth="1"/>
    <col min="16" max="16" width="9.44140625" style="1" customWidth="1"/>
    <col min="17" max="17" width="9.109375" style="1"/>
    <col min="18" max="18" width="5.44140625" style="1" customWidth="1"/>
    <col min="19" max="19" width="25.88671875" style="1" bestFit="1" customWidth="1"/>
    <col min="20" max="20" width="8.88671875" style="1" bestFit="1" customWidth="1"/>
    <col min="21" max="21" width="8" style="1" bestFit="1" customWidth="1"/>
    <col min="22" max="22" width="8.88671875" style="1" bestFit="1" customWidth="1"/>
    <col min="23" max="23" width="11.109375" style="1" bestFit="1" customWidth="1"/>
    <col min="24" max="24" width="2.44140625" style="1" customWidth="1"/>
    <col min="25" max="27" width="9.109375" style="1"/>
    <col min="28" max="28" width="2.6640625" style="1" customWidth="1"/>
    <col min="29" max="30" width="9.109375" style="1"/>
    <col min="31" max="31" width="15.33203125" style="1" customWidth="1"/>
    <col min="32" max="16384" width="9.109375" style="1"/>
  </cols>
  <sheetData>
    <row r="1" spans="1:31" ht="30.6" customHeight="1" thickBot="1" x14ac:dyDescent="0.35">
      <c r="A1" s="209" t="s">
        <v>6</v>
      </c>
      <c r="B1" s="210"/>
      <c r="C1" s="211"/>
      <c r="D1" s="211"/>
      <c r="E1" s="212"/>
      <c r="F1" s="213" t="s">
        <v>0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/>
      <c r="S1" s="213" t="s">
        <v>54</v>
      </c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17.25" customHeight="1" thickBot="1" x14ac:dyDescent="0.35">
      <c r="A2" s="216" t="s">
        <v>7</v>
      </c>
      <c r="B2" s="217"/>
      <c r="C2" s="217"/>
      <c r="D2" s="217"/>
      <c r="E2" s="218"/>
      <c r="F2" s="86" t="s">
        <v>1</v>
      </c>
      <c r="G2" s="219"/>
      <c r="H2" s="219"/>
      <c r="I2" s="219"/>
      <c r="J2" s="219"/>
      <c r="K2" s="219"/>
      <c r="L2" s="219"/>
      <c r="M2" s="220"/>
      <c r="N2" s="14" t="s">
        <v>4</v>
      </c>
      <c r="O2" s="16"/>
      <c r="P2" s="221"/>
      <c r="Q2" s="222"/>
    </row>
    <row r="3" spans="1:31" ht="15" thickBot="1" x14ac:dyDescent="0.35">
      <c r="A3" s="198" t="s">
        <v>15</v>
      </c>
      <c r="B3" s="199"/>
      <c r="C3" s="199"/>
      <c r="D3" s="199"/>
      <c r="E3" s="200"/>
      <c r="F3" s="86" t="s">
        <v>2</v>
      </c>
      <c r="G3" s="201">
        <v>0.375</v>
      </c>
      <c r="H3" s="201"/>
      <c r="I3" s="201"/>
      <c r="J3" s="201"/>
      <c r="K3" s="201"/>
      <c r="L3" s="201"/>
      <c r="M3" s="201"/>
      <c r="N3" s="15" t="s">
        <v>3</v>
      </c>
      <c r="O3" s="9">
        <f>MAX(M14:M49)</f>
        <v>0.375</v>
      </c>
      <c r="P3" s="202" t="s">
        <v>17</v>
      </c>
      <c r="Q3" s="203"/>
      <c r="S3" s="60" t="s">
        <v>72</v>
      </c>
      <c r="Y3" s="204" t="s">
        <v>71</v>
      </c>
      <c r="Z3" s="204"/>
      <c r="AA3" s="204"/>
      <c r="AB3" s="54"/>
      <c r="AC3" s="59" t="s">
        <v>70</v>
      </c>
      <c r="AD3" s="59"/>
      <c r="AE3" s="59" t="s">
        <v>69</v>
      </c>
    </row>
    <row r="4" spans="1:31" ht="15" thickBot="1" x14ac:dyDescent="0.35">
      <c r="A4" s="159"/>
      <c r="B4" s="160"/>
      <c r="C4" s="160"/>
      <c r="D4" s="160"/>
      <c r="E4" s="161"/>
      <c r="F4" s="87" t="s">
        <v>10</v>
      </c>
      <c r="G4" s="205" t="str">
        <f>_xlfn.CONCAT(MAX(H14:H47)," SM")</f>
        <v>0 SM</v>
      </c>
      <c r="H4" s="205"/>
      <c r="I4" s="205"/>
      <c r="J4" s="205"/>
      <c r="K4" s="205"/>
      <c r="L4" s="205"/>
      <c r="M4" s="206"/>
      <c r="N4" s="17"/>
      <c r="O4" s="18"/>
      <c r="P4" s="207" t="s">
        <v>12</v>
      </c>
      <c r="Q4" s="208"/>
      <c r="S4" s="61" t="s">
        <v>55</v>
      </c>
      <c r="T4" s="61" t="s">
        <v>58</v>
      </c>
      <c r="U4" s="61" t="s">
        <v>59</v>
      </c>
      <c r="V4" s="61" t="s">
        <v>60</v>
      </c>
      <c r="W4" s="61" t="s">
        <v>61</v>
      </c>
      <c r="X4" s="57"/>
      <c r="Y4" s="53"/>
      <c r="Z4" s="54"/>
      <c r="AA4" s="54"/>
      <c r="AB4" s="54"/>
      <c r="AC4" s="54"/>
      <c r="AD4" s="54"/>
      <c r="AE4" s="54"/>
    </row>
    <row r="5" spans="1:31" x14ac:dyDescent="0.3">
      <c r="A5" s="159"/>
      <c r="B5" s="160"/>
      <c r="C5" s="160"/>
      <c r="D5" s="160"/>
      <c r="E5" s="161"/>
      <c r="F5" s="162" t="s">
        <v>8</v>
      </c>
      <c r="G5" s="184"/>
      <c r="H5" s="185"/>
      <c r="I5" s="185"/>
      <c r="J5" s="185"/>
      <c r="K5" s="185"/>
      <c r="L5" s="186"/>
      <c r="M5" s="186"/>
      <c r="N5" s="186"/>
      <c r="O5" s="187"/>
      <c r="P5" s="194" t="s">
        <v>11</v>
      </c>
      <c r="Q5" s="195"/>
      <c r="S5" s="52" t="s">
        <v>56</v>
      </c>
      <c r="T5" s="62" t="s">
        <v>62</v>
      </c>
      <c r="U5" s="62" t="s">
        <v>63</v>
      </c>
      <c r="V5" s="62" t="s">
        <v>64</v>
      </c>
      <c r="W5" s="62" t="s">
        <v>64</v>
      </c>
      <c r="X5" s="57"/>
      <c r="Y5" s="55"/>
      <c r="Z5" s="54"/>
      <c r="AA5" s="54"/>
      <c r="AB5" s="54"/>
      <c r="AC5" s="54"/>
      <c r="AD5" s="54"/>
      <c r="AE5" s="54"/>
    </row>
    <row r="6" spans="1:31" x14ac:dyDescent="0.3">
      <c r="A6" s="159"/>
      <c r="B6" s="160"/>
      <c r="C6" s="160"/>
      <c r="D6" s="160"/>
      <c r="E6" s="161"/>
      <c r="F6" s="182"/>
      <c r="G6" s="188"/>
      <c r="H6" s="189"/>
      <c r="I6" s="189"/>
      <c r="J6" s="189"/>
      <c r="K6" s="189"/>
      <c r="L6" s="189"/>
      <c r="M6" s="189"/>
      <c r="N6" s="189"/>
      <c r="O6" s="190"/>
      <c r="P6" s="196" t="s">
        <v>14</v>
      </c>
      <c r="Q6" s="197"/>
      <c r="S6" s="52" t="s">
        <v>57</v>
      </c>
      <c r="T6" s="62" t="s">
        <v>65</v>
      </c>
      <c r="U6" s="63" t="s">
        <v>66</v>
      </c>
      <c r="V6" s="63" t="s">
        <v>67</v>
      </c>
      <c r="W6" s="63" t="s">
        <v>68</v>
      </c>
      <c r="X6" s="58"/>
      <c r="Y6" s="54"/>
      <c r="Z6" s="54"/>
      <c r="AA6" s="54"/>
      <c r="AB6" s="54"/>
      <c r="AC6" s="54"/>
      <c r="AD6" s="54"/>
      <c r="AE6" s="54"/>
    </row>
    <row r="7" spans="1:31" ht="15" thickBot="1" x14ac:dyDescent="0.35">
      <c r="A7" s="159"/>
      <c r="B7" s="160"/>
      <c r="C7" s="160"/>
      <c r="D7" s="160"/>
      <c r="E7" s="161"/>
      <c r="F7" s="183"/>
      <c r="G7" s="191"/>
      <c r="H7" s="192"/>
      <c r="I7" s="192"/>
      <c r="J7" s="192"/>
      <c r="K7" s="192"/>
      <c r="L7" s="192"/>
      <c r="M7" s="192"/>
      <c r="N7" s="192"/>
      <c r="O7" s="193"/>
      <c r="P7" s="10"/>
      <c r="Q7" s="11"/>
      <c r="V7" s="2"/>
      <c r="Y7" s="54"/>
      <c r="Z7" s="54"/>
      <c r="AA7" s="54"/>
      <c r="AB7" s="54"/>
      <c r="AC7" s="54"/>
      <c r="AD7" s="54"/>
      <c r="AE7" s="54"/>
    </row>
    <row r="8" spans="1:31" x14ac:dyDescent="0.3">
      <c r="A8" s="159"/>
      <c r="B8" s="160"/>
      <c r="C8" s="160"/>
      <c r="D8" s="160"/>
      <c r="E8" s="161"/>
      <c r="F8" s="162" t="s">
        <v>9</v>
      </c>
      <c r="G8" s="164"/>
      <c r="H8" s="165"/>
      <c r="I8" s="165"/>
      <c r="J8" s="165"/>
      <c r="K8" s="165"/>
      <c r="L8" s="165"/>
      <c r="M8" s="165"/>
      <c r="N8" s="165"/>
      <c r="O8" s="166"/>
      <c r="P8" s="10"/>
      <c r="Q8" s="11"/>
      <c r="V8" s="2"/>
      <c r="W8" s="2"/>
      <c r="X8" s="2"/>
      <c r="Y8" s="56"/>
      <c r="Z8" s="54"/>
      <c r="AA8" s="54"/>
      <c r="AB8" s="54"/>
      <c r="AC8" s="54"/>
      <c r="AD8" s="54"/>
      <c r="AE8" s="54"/>
    </row>
    <row r="9" spans="1:31" ht="15" thickBot="1" x14ac:dyDescent="0.35">
      <c r="A9" s="170"/>
      <c r="B9" s="171"/>
      <c r="C9" s="171"/>
      <c r="D9" s="171"/>
      <c r="E9" s="172"/>
      <c r="F9" s="163"/>
      <c r="G9" s="167"/>
      <c r="H9" s="168"/>
      <c r="I9" s="168"/>
      <c r="J9" s="168"/>
      <c r="K9" s="168"/>
      <c r="L9" s="168"/>
      <c r="M9" s="168"/>
      <c r="N9" s="168"/>
      <c r="O9" s="169"/>
      <c r="P9" s="12"/>
      <c r="Q9" s="13"/>
      <c r="V9" s="2"/>
      <c r="Y9" s="56"/>
      <c r="Z9" s="54"/>
      <c r="AA9" s="54"/>
      <c r="AB9" s="54"/>
      <c r="AC9" s="54"/>
      <c r="AD9" s="54"/>
      <c r="AE9" s="54"/>
    </row>
    <row r="10" spans="1:31" ht="15.75" customHeight="1" thickBot="1" x14ac:dyDescent="0.35">
      <c r="A10" s="173" t="s">
        <v>88</v>
      </c>
      <c r="B10" s="173" t="s">
        <v>30</v>
      </c>
      <c r="C10" s="174"/>
      <c r="D10" s="175" t="s">
        <v>26</v>
      </c>
      <c r="E10" s="175" t="s">
        <v>25</v>
      </c>
      <c r="F10" s="176" t="s">
        <v>5</v>
      </c>
      <c r="G10" s="153" t="s">
        <v>18</v>
      </c>
      <c r="H10" s="151" t="s">
        <v>19</v>
      </c>
      <c r="I10" s="153" t="s">
        <v>20</v>
      </c>
      <c r="J10" s="155" t="s">
        <v>21</v>
      </c>
      <c r="K10" s="157" t="s">
        <v>22</v>
      </c>
      <c r="L10" s="151" t="s">
        <v>23</v>
      </c>
      <c r="M10" s="157" t="s">
        <v>24</v>
      </c>
      <c r="N10" s="178" t="s">
        <v>29</v>
      </c>
      <c r="O10" s="179"/>
      <c r="P10" s="141" t="s">
        <v>13</v>
      </c>
      <c r="Q10" s="142"/>
      <c r="V10" s="2"/>
      <c r="W10" s="2"/>
      <c r="X10" s="2"/>
      <c r="Y10" s="56"/>
      <c r="Z10" s="54"/>
      <c r="AA10" s="54"/>
      <c r="AB10" s="54"/>
      <c r="AC10" s="54"/>
      <c r="AD10" s="54"/>
      <c r="AE10" s="54"/>
    </row>
    <row r="11" spans="1:31" ht="30.75" customHeight="1" thickBot="1" x14ac:dyDescent="0.35">
      <c r="A11" s="173"/>
      <c r="B11" s="173"/>
      <c r="C11" s="174"/>
      <c r="D11" s="175"/>
      <c r="E11" s="175"/>
      <c r="F11" s="154"/>
      <c r="G11" s="177"/>
      <c r="H11" s="152"/>
      <c r="I11" s="154"/>
      <c r="J11" s="156"/>
      <c r="K11" s="158"/>
      <c r="L11" s="152"/>
      <c r="M11" s="158"/>
      <c r="N11" s="180"/>
      <c r="O11" s="181"/>
      <c r="P11" s="19" t="s">
        <v>27</v>
      </c>
      <c r="Q11" s="20" t="s">
        <v>28</v>
      </c>
      <c r="V11" s="2"/>
      <c r="W11" s="2"/>
      <c r="X11" s="2"/>
      <c r="Y11" s="56"/>
      <c r="Z11" s="54"/>
      <c r="AA11" s="54"/>
      <c r="AB11" s="54"/>
      <c r="AC11" s="54"/>
      <c r="AD11" s="54"/>
      <c r="AE11" s="54"/>
    </row>
    <row r="12" spans="1:31" ht="15" thickBot="1" x14ac:dyDescent="0.35">
      <c r="A12" s="105"/>
      <c r="B12" s="143"/>
      <c r="C12" s="144"/>
      <c r="D12" s="145" t="s">
        <v>16</v>
      </c>
      <c r="E12" s="145" t="s">
        <v>16</v>
      </c>
      <c r="F12" s="25"/>
      <c r="G12" s="6"/>
      <c r="H12" s="6"/>
      <c r="I12" s="5"/>
      <c r="J12" s="6"/>
      <c r="K12" s="7"/>
      <c r="L12" s="6"/>
      <c r="M12" s="6"/>
      <c r="N12" s="6"/>
      <c r="O12" s="6"/>
      <c r="P12" s="6"/>
      <c r="Q12" s="8"/>
      <c r="V12" s="2"/>
      <c r="W12" s="2"/>
      <c r="X12" s="2"/>
      <c r="Y12" s="3"/>
    </row>
    <row r="13" spans="1:31" ht="15" thickBot="1" x14ac:dyDescent="0.35">
      <c r="A13" s="106"/>
      <c r="B13" s="120"/>
      <c r="C13" s="121"/>
      <c r="D13" s="122"/>
      <c r="E13" s="123"/>
      <c r="F13" s="146"/>
      <c r="G13" s="148"/>
      <c r="H13" s="5"/>
      <c r="I13" s="149"/>
      <c r="J13" s="150">
        <f t="shared" ref="J13:J47" si="0">IF(I13&gt;0,G13/I13,0)</f>
        <v>0</v>
      </c>
      <c r="K13" s="133">
        <f>J13*60</f>
        <v>0</v>
      </c>
      <c r="L13" s="6"/>
      <c r="M13" s="6"/>
      <c r="N13" s="134"/>
      <c r="O13" s="135"/>
      <c r="P13" s="88"/>
      <c r="Q13" s="89"/>
      <c r="S13" s="60" t="s">
        <v>73</v>
      </c>
      <c r="Y13" s="68" t="s">
        <v>71</v>
      </c>
      <c r="Z13" s="68"/>
      <c r="AA13" s="68"/>
      <c r="AB13" s="54"/>
      <c r="AC13" s="59" t="s">
        <v>70</v>
      </c>
      <c r="AD13" s="59"/>
      <c r="AE13" s="59" t="s">
        <v>69</v>
      </c>
    </row>
    <row r="14" spans="1:31" x14ac:dyDescent="0.3">
      <c r="A14" s="105"/>
      <c r="B14" s="107"/>
      <c r="C14" s="108"/>
      <c r="D14" s="111" t="s">
        <v>16</v>
      </c>
      <c r="E14" s="113" t="s">
        <v>16</v>
      </c>
      <c r="F14" s="147"/>
      <c r="G14" s="128"/>
      <c r="H14" s="138">
        <f>G13</f>
        <v>0</v>
      </c>
      <c r="I14" s="95"/>
      <c r="J14" s="97"/>
      <c r="K14" s="99"/>
      <c r="L14" s="139">
        <f>K13</f>
        <v>0</v>
      </c>
      <c r="M14" s="140">
        <f>TIME(0,L14,0)+$G$3</f>
        <v>0.375</v>
      </c>
      <c r="N14" s="136"/>
      <c r="O14" s="137"/>
      <c r="P14" s="90"/>
      <c r="Q14" s="91"/>
      <c r="S14" s="61" t="s">
        <v>55</v>
      </c>
      <c r="T14" s="61" t="s">
        <v>58</v>
      </c>
      <c r="U14" s="61" t="s">
        <v>59</v>
      </c>
      <c r="V14" s="61" t="s">
        <v>60</v>
      </c>
      <c r="W14" s="61" t="s">
        <v>61</v>
      </c>
      <c r="X14" s="57"/>
      <c r="Y14" s="53"/>
      <c r="Z14" s="54"/>
      <c r="AA14" s="54"/>
      <c r="AB14" s="54"/>
      <c r="AC14" s="54"/>
      <c r="AD14" s="54"/>
      <c r="AE14" s="54"/>
    </row>
    <row r="15" spans="1:31" ht="15" thickBot="1" x14ac:dyDescent="0.35">
      <c r="A15" s="106"/>
      <c r="B15" s="120"/>
      <c r="C15" s="121"/>
      <c r="D15" s="122"/>
      <c r="E15" s="123"/>
      <c r="F15" s="126"/>
      <c r="G15" s="128"/>
      <c r="H15" s="124"/>
      <c r="I15" s="95"/>
      <c r="J15" s="97">
        <f t="shared" si="0"/>
        <v>0</v>
      </c>
      <c r="K15" s="99">
        <f t="shared" ref="K15" si="1">J15*60</f>
        <v>0</v>
      </c>
      <c r="L15" s="114"/>
      <c r="M15" s="125"/>
      <c r="N15" s="131"/>
      <c r="O15" s="132"/>
      <c r="P15" s="90"/>
      <c r="Q15" s="91"/>
      <c r="S15" s="52" t="s">
        <v>56</v>
      </c>
      <c r="T15" s="62" t="s">
        <v>74</v>
      </c>
      <c r="U15" s="62" t="s">
        <v>63</v>
      </c>
      <c r="V15" s="62" t="s">
        <v>77</v>
      </c>
      <c r="W15" s="62" t="s">
        <v>77</v>
      </c>
      <c r="X15" s="57"/>
      <c r="Y15" s="55"/>
      <c r="Z15" s="54"/>
      <c r="AA15" s="54"/>
      <c r="AB15" s="54"/>
      <c r="AC15" s="54"/>
      <c r="AD15" s="54"/>
      <c r="AE15" s="54"/>
    </row>
    <row r="16" spans="1:31" x14ac:dyDescent="0.3">
      <c r="A16" s="105"/>
      <c r="B16" s="107"/>
      <c r="C16" s="108"/>
      <c r="D16" s="111" t="s">
        <v>16</v>
      </c>
      <c r="E16" s="113" t="s">
        <v>16</v>
      </c>
      <c r="F16" s="130"/>
      <c r="G16" s="128"/>
      <c r="H16" s="124">
        <f>H14+G15</f>
        <v>0</v>
      </c>
      <c r="I16" s="95"/>
      <c r="J16" s="97"/>
      <c r="K16" s="99"/>
      <c r="L16" s="114">
        <f>K15+L14</f>
        <v>0</v>
      </c>
      <c r="M16" s="116">
        <f>TIME(0,L16,0)+$G$3</f>
        <v>0.375</v>
      </c>
      <c r="N16" s="131"/>
      <c r="O16" s="132"/>
      <c r="P16" s="90"/>
      <c r="Q16" s="91"/>
      <c r="S16" s="52" t="s">
        <v>57</v>
      </c>
      <c r="T16" s="63" t="s">
        <v>75</v>
      </c>
      <c r="U16" s="63" t="s">
        <v>76</v>
      </c>
      <c r="V16" s="63" t="s">
        <v>78</v>
      </c>
      <c r="W16" s="63" t="s">
        <v>67</v>
      </c>
      <c r="X16" s="58"/>
      <c r="Y16" s="54"/>
      <c r="Z16" s="54"/>
      <c r="AA16" s="54"/>
      <c r="AB16" s="54"/>
      <c r="AC16" s="54"/>
      <c r="AD16" s="54"/>
      <c r="AE16" s="54"/>
    </row>
    <row r="17" spans="1:31" ht="15" thickBot="1" x14ac:dyDescent="0.35">
      <c r="A17" s="106"/>
      <c r="B17" s="120"/>
      <c r="C17" s="121"/>
      <c r="D17" s="122"/>
      <c r="E17" s="123"/>
      <c r="F17" s="126"/>
      <c r="G17" s="128"/>
      <c r="H17" s="124"/>
      <c r="I17" s="95"/>
      <c r="J17" s="97">
        <f t="shared" si="0"/>
        <v>0</v>
      </c>
      <c r="K17" s="99">
        <f t="shared" ref="K17" si="2">J17*60</f>
        <v>0</v>
      </c>
      <c r="L17" s="124"/>
      <c r="M17" s="125"/>
      <c r="N17" s="131"/>
      <c r="O17" s="132"/>
      <c r="P17" s="90"/>
      <c r="Q17" s="91"/>
      <c r="V17" s="2"/>
      <c r="Y17" s="54"/>
      <c r="Z17" s="54"/>
      <c r="AA17" s="54"/>
      <c r="AB17" s="54"/>
      <c r="AC17" s="54"/>
      <c r="AD17" s="54"/>
      <c r="AE17" s="54"/>
    </row>
    <row r="18" spans="1:31" x14ac:dyDescent="0.3">
      <c r="A18" s="105"/>
      <c r="B18" s="107"/>
      <c r="C18" s="108"/>
      <c r="D18" s="111" t="s">
        <v>16</v>
      </c>
      <c r="E18" s="113" t="s">
        <v>16</v>
      </c>
      <c r="F18" s="130"/>
      <c r="G18" s="128"/>
      <c r="H18" s="124">
        <f>H16+G17</f>
        <v>0</v>
      </c>
      <c r="I18" s="95"/>
      <c r="J18" s="97"/>
      <c r="K18" s="99"/>
      <c r="L18" s="114">
        <f>K17+L16</f>
        <v>0</v>
      </c>
      <c r="M18" s="116">
        <f>TIME(0,L18,0)+$G$3</f>
        <v>0.375</v>
      </c>
      <c r="N18" s="131"/>
      <c r="O18" s="132"/>
      <c r="P18" s="90"/>
      <c r="Q18" s="91"/>
      <c r="V18" s="2"/>
      <c r="W18" s="2"/>
      <c r="X18" s="2"/>
      <c r="Y18" s="56"/>
      <c r="Z18" s="54"/>
      <c r="AA18" s="54"/>
      <c r="AB18" s="54"/>
      <c r="AC18" s="54"/>
      <c r="AD18" s="54"/>
      <c r="AE18" s="54"/>
    </row>
    <row r="19" spans="1:31" ht="15" thickBot="1" x14ac:dyDescent="0.35">
      <c r="A19" s="106"/>
      <c r="B19" s="120"/>
      <c r="C19" s="121"/>
      <c r="D19" s="122"/>
      <c r="E19" s="123"/>
      <c r="F19" s="126"/>
      <c r="G19" s="128"/>
      <c r="H19" s="124"/>
      <c r="I19" s="95"/>
      <c r="J19" s="97">
        <f t="shared" si="0"/>
        <v>0</v>
      </c>
      <c r="K19" s="99">
        <f t="shared" ref="K19" si="3">J19*60</f>
        <v>0</v>
      </c>
      <c r="L19" s="124"/>
      <c r="M19" s="125"/>
      <c r="N19" s="131"/>
      <c r="O19" s="132"/>
      <c r="P19" s="21"/>
      <c r="Q19" s="22"/>
      <c r="V19" s="2"/>
      <c r="Y19" s="56"/>
      <c r="Z19" s="54"/>
      <c r="AA19" s="54"/>
      <c r="AB19" s="54"/>
      <c r="AC19" s="54"/>
      <c r="AD19" s="54"/>
      <c r="AE19" s="54"/>
    </row>
    <row r="20" spans="1:31" x14ac:dyDescent="0.3">
      <c r="A20" s="105"/>
      <c r="B20" s="107"/>
      <c r="C20" s="108"/>
      <c r="D20" s="111" t="s">
        <v>16</v>
      </c>
      <c r="E20" s="113" t="s">
        <v>16</v>
      </c>
      <c r="F20" s="130"/>
      <c r="G20" s="128"/>
      <c r="H20" s="124">
        <f>H18+G19</f>
        <v>0</v>
      </c>
      <c r="I20" s="95"/>
      <c r="J20" s="97"/>
      <c r="K20" s="99"/>
      <c r="L20" s="114">
        <f>K19+L18</f>
        <v>0</v>
      </c>
      <c r="M20" s="116">
        <f>TIME(0,L20,0)+$G$3</f>
        <v>0.375</v>
      </c>
      <c r="N20" s="131"/>
      <c r="O20" s="132"/>
      <c r="P20" s="21"/>
      <c r="Q20" s="22"/>
      <c r="V20" s="2"/>
      <c r="W20" s="2"/>
      <c r="X20" s="2"/>
      <c r="Y20" s="56"/>
      <c r="Z20" s="54"/>
      <c r="AA20" s="54"/>
      <c r="AB20" s="54"/>
      <c r="AC20" s="54"/>
      <c r="AD20" s="54"/>
      <c r="AE20" s="54"/>
    </row>
    <row r="21" spans="1:31" ht="15" thickBot="1" x14ac:dyDescent="0.35">
      <c r="A21" s="106"/>
      <c r="B21" s="120"/>
      <c r="C21" s="121"/>
      <c r="D21" s="122"/>
      <c r="E21" s="123"/>
      <c r="F21" s="126"/>
      <c r="G21" s="128"/>
      <c r="H21" s="124"/>
      <c r="I21" s="95"/>
      <c r="J21" s="97">
        <f t="shared" si="0"/>
        <v>0</v>
      </c>
      <c r="K21" s="99">
        <f t="shared" ref="K21" si="4">J21*60</f>
        <v>0</v>
      </c>
      <c r="L21" s="124"/>
      <c r="M21" s="125"/>
      <c r="N21" s="131"/>
      <c r="O21" s="132"/>
      <c r="P21" s="21"/>
      <c r="Q21" s="22"/>
      <c r="V21" s="2"/>
      <c r="W21" s="2"/>
      <c r="X21" s="2"/>
      <c r="Y21" s="56"/>
      <c r="Z21" s="54"/>
      <c r="AA21" s="54"/>
      <c r="AB21" s="54"/>
      <c r="AC21" s="54"/>
      <c r="AD21" s="54"/>
      <c r="AE21" s="54"/>
    </row>
    <row r="22" spans="1:31" x14ac:dyDescent="0.3">
      <c r="A22" s="105"/>
      <c r="B22" s="107"/>
      <c r="C22" s="108"/>
      <c r="D22" s="111" t="s">
        <v>16</v>
      </c>
      <c r="E22" s="113" t="s">
        <v>16</v>
      </c>
      <c r="F22" s="130"/>
      <c r="G22" s="128"/>
      <c r="H22" s="124">
        <f>H20+G21</f>
        <v>0</v>
      </c>
      <c r="I22" s="95"/>
      <c r="J22" s="97"/>
      <c r="K22" s="99"/>
      <c r="L22" s="114">
        <f>K21+L20</f>
        <v>0</v>
      </c>
      <c r="M22" s="116">
        <f>TIME(0,L22,0)+$G$3</f>
        <v>0.375</v>
      </c>
      <c r="N22" s="131"/>
      <c r="O22" s="132"/>
      <c r="P22" s="21"/>
      <c r="Q22" s="22"/>
      <c r="V22" s="2"/>
      <c r="W22" s="2"/>
      <c r="X22" s="2"/>
      <c r="Y22" s="56"/>
      <c r="Z22" s="54"/>
      <c r="AA22" s="54"/>
      <c r="AB22" s="54"/>
      <c r="AC22" s="54"/>
      <c r="AD22" s="54"/>
      <c r="AE22" s="54"/>
    </row>
    <row r="23" spans="1:31" ht="15" thickBot="1" x14ac:dyDescent="0.35">
      <c r="A23" s="106"/>
      <c r="B23" s="120"/>
      <c r="C23" s="121"/>
      <c r="D23" s="122"/>
      <c r="E23" s="123"/>
      <c r="F23" s="126"/>
      <c r="G23" s="128"/>
      <c r="H23" s="124"/>
      <c r="I23" s="95"/>
      <c r="J23" s="97">
        <f t="shared" si="0"/>
        <v>0</v>
      </c>
      <c r="K23" s="99">
        <f t="shared" ref="K23" si="5">J23*60</f>
        <v>0</v>
      </c>
      <c r="L23" s="124"/>
      <c r="M23" s="125"/>
      <c r="N23" s="131"/>
      <c r="O23" s="132"/>
      <c r="P23" s="21"/>
      <c r="Q23" s="22"/>
      <c r="V23" s="2"/>
      <c r="W23" s="2"/>
      <c r="X23" s="2"/>
      <c r="Y23" s="3"/>
    </row>
    <row r="24" spans="1:31" x14ac:dyDescent="0.3">
      <c r="A24" s="105"/>
      <c r="B24" s="107"/>
      <c r="C24" s="108"/>
      <c r="D24" s="111" t="s">
        <v>16</v>
      </c>
      <c r="E24" s="113" t="s">
        <v>16</v>
      </c>
      <c r="F24" s="130"/>
      <c r="G24" s="128"/>
      <c r="H24" s="124">
        <f>H22+G23</f>
        <v>0</v>
      </c>
      <c r="I24" s="95"/>
      <c r="J24" s="97"/>
      <c r="K24" s="99"/>
      <c r="L24" s="114">
        <f>K23+L22</f>
        <v>0</v>
      </c>
      <c r="M24" s="116">
        <f>TIME(0,L24,0)+$G$3</f>
        <v>0.375</v>
      </c>
      <c r="N24" s="131"/>
      <c r="O24" s="132"/>
      <c r="P24" s="21"/>
      <c r="Q24" s="22"/>
      <c r="S24" s="60" t="s">
        <v>79</v>
      </c>
      <c r="Y24" s="68" t="s">
        <v>71</v>
      </c>
      <c r="Z24" s="68"/>
      <c r="AA24" s="68"/>
      <c r="AB24" s="54"/>
      <c r="AC24" s="59" t="s">
        <v>70</v>
      </c>
      <c r="AD24" s="59"/>
      <c r="AE24" s="59" t="s">
        <v>69</v>
      </c>
    </row>
    <row r="25" spans="1:31" ht="15" thickBot="1" x14ac:dyDescent="0.35">
      <c r="A25" s="106"/>
      <c r="B25" s="120"/>
      <c r="C25" s="121"/>
      <c r="D25" s="122"/>
      <c r="E25" s="123"/>
      <c r="F25" s="126"/>
      <c r="G25" s="128"/>
      <c r="H25" s="124"/>
      <c r="I25" s="95"/>
      <c r="J25" s="97">
        <f t="shared" si="0"/>
        <v>0</v>
      </c>
      <c r="K25" s="99">
        <f t="shared" ref="K25" si="6">J25*60</f>
        <v>0</v>
      </c>
      <c r="L25" s="124"/>
      <c r="M25" s="125"/>
      <c r="N25" s="131"/>
      <c r="O25" s="132"/>
      <c r="P25" s="21"/>
      <c r="Q25" s="22"/>
      <c r="S25" s="61" t="s">
        <v>55</v>
      </c>
      <c r="T25" s="61" t="s">
        <v>58</v>
      </c>
      <c r="U25" s="61" t="s">
        <v>59</v>
      </c>
      <c r="V25" s="61" t="s">
        <v>60</v>
      </c>
      <c r="W25" s="61" t="s">
        <v>61</v>
      </c>
      <c r="X25" s="57"/>
      <c r="Y25" s="53"/>
      <c r="Z25" s="54"/>
      <c r="AA25" s="54"/>
      <c r="AB25" s="54"/>
      <c r="AC25" s="54"/>
      <c r="AD25" s="54"/>
      <c r="AE25" s="54"/>
    </row>
    <row r="26" spans="1:31" x14ac:dyDescent="0.3">
      <c r="A26" s="105"/>
      <c r="B26" s="107"/>
      <c r="C26" s="108"/>
      <c r="D26" s="111" t="s">
        <v>16</v>
      </c>
      <c r="E26" s="113" t="s">
        <v>16</v>
      </c>
      <c r="F26" s="130"/>
      <c r="G26" s="128"/>
      <c r="H26" s="124">
        <f>H24+G25</f>
        <v>0</v>
      </c>
      <c r="I26" s="95"/>
      <c r="J26" s="97"/>
      <c r="K26" s="99"/>
      <c r="L26" s="114">
        <f>K25+L24</f>
        <v>0</v>
      </c>
      <c r="M26" s="116">
        <f>TIME(0,L26,0)+$G$3</f>
        <v>0.375</v>
      </c>
      <c r="N26" s="131"/>
      <c r="O26" s="132"/>
      <c r="P26" s="21"/>
      <c r="Q26" s="22"/>
      <c r="S26" s="52" t="s">
        <v>56</v>
      </c>
      <c r="T26" s="62" t="s">
        <v>63</v>
      </c>
      <c r="U26" s="62" t="s">
        <v>64</v>
      </c>
      <c r="V26" s="62" t="s">
        <v>77</v>
      </c>
      <c r="W26" s="62" t="s">
        <v>82</v>
      </c>
      <c r="X26" s="57"/>
      <c r="Y26" s="55"/>
      <c r="Z26" s="54"/>
      <c r="AA26" s="54"/>
      <c r="AB26" s="54"/>
      <c r="AC26" s="54"/>
      <c r="AD26" s="54"/>
      <c r="AE26" s="54"/>
    </row>
    <row r="27" spans="1:31" ht="15" thickBot="1" x14ac:dyDescent="0.35">
      <c r="A27" s="106"/>
      <c r="B27" s="120"/>
      <c r="C27" s="121"/>
      <c r="D27" s="122"/>
      <c r="E27" s="123"/>
      <c r="F27" s="126"/>
      <c r="G27" s="128"/>
      <c r="H27" s="124"/>
      <c r="I27" s="95"/>
      <c r="J27" s="97">
        <f t="shared" si="0"/>
        <v>0</v>
      </c>
      <c r="K27" s="99">
        <f t="shared" ref="K27" si="7">J27*60</f>
        <v>0</v>
      </c>
      <c r="L27" s="124"/>
      <c r="M27" s="125"/>
      <c r="N27" s="131"/>
      <c r="O27" s="132"/>
      <c r="P27" s="21"/>
      <c r="Q27" s="22"/>
      <c r="S27" s="52" t="s">
        <v>57</v>
      </c>
      <c r="T27" s="63" t="s">
        <v>80</v>
      </c>
      <c r="U27" s="63" t="s">
        <v>81</v>
      </c>
      <c r="V27" s="63" t="s">
        <v>66</v>
      </c>
      <c r="W27" s="63" t="s">
        <v>83</v>
      </c>
      <c r="X27" s="58"/>
      <c r="Y27" s="54"/>
      <c r="Z27" s="54"/>
      <c r="AA27" s="54"/>
      <c r="AB27" s="54"/>
      <c r="AC27" s="54"/>
      <c r="AD27" s="54"/>
      <c r="AE27" s="54"/>
    </row>
    <row r="28" spans="1:31" x14ac:dyDescent="0.3">
      <c r="A28" s="105"/>
      <c r="B28" s="107"/>
      <c r="C28" s="108"/>
      <c r="D28" s="111" t="s">
        <v>16</v>
      </c>
      <c r="E28" s="113" t="s">
        <v>16</v>
      </c>
      <c r="F28" s="130"/>
      <c r="G28" s="128"/>
      <c r="H28" s="124">
        <f>H26+G27</f>
        <v>0</v>
      </c>
      <c r="I28" s="95"/>
      <c r="J28" s="97"/>
      <c r="K28" s="99"/>
      <c r="L28" s="114">
        <f t="shared" ref="L28:L48" si="8">K27+L26</f>
        <v>0</v>
      </c>
      <c r="M28" s="116">
        <f t="shared" ref="M28:M48" si="9">TIME(0,L28,0)+$G$3</f>
        <v>0.375</v>
      </c>
      <c r="N28" s="131"/>
      <c r="O28" s="132"/>
      <c r="P28" s="21"/>
      <c r="Q28" s="22"/>
      <c r="V28" s="2"/>
      <c r="Y28" s="54"/>
      <c r="Z28" s="54"/>
      <c r="AA28" s="54"/>
      <c r="AB28" s="54"/>
      <c r="AC28" s="54"/>
      <c r="AD28" s="54"/>
      <c r="AE28" s="54"/>
    </row>
    <row r="29" spans="1:31" ht="15" thickBot="1" x14ac:dyDescent="0.35">
      <c r="A29" s="106"/>
      <c r="B29" s="120"/>
      <c r="C29" s="121"/>
      <c r="D29" s="122"/>
      <c r="E29" s="123"/>
      <c r="F29" s="126"/>
      <c r="G29" s="128"/>
      <c r="H29" s="124"/>
      <c r="I29" s="95"/>
      <c r="J29" s="97">
        <f t="shared" si="0"/>
        <v>0</v>
      </c>
      <c r="K29" s="99">
        <f t="shared" ref="K29" si="10">J29*60</f>
        <v>0</v>
      </c>
      <c r="L29" s="124"/>
      <c r="M29" s="125"/>
      <c r="N29" s="118"/>
      <c r="O29" s="119"/>
      <c r="P29" s="21"/>
      <c r="Q29" s="22"/>
      <c r="V29" s="2"/>
      <c r="W29" s="2"/>
      <c r="X29" s="2"/>
      <c r="Y29" s="56"/>
      <c r="Z29" s="54"/>
      <c r="AA29" s="54"/>
      <c r="AB29" s="54"/>
      <c r="AC29" s="54"/>
      <c r="AD29" s="54"/>
      <c r="AE29" s="54"/>
    </row>
    <row r="30" spans="1:31" x14ac:dyDescent="0.3">
      <c r="A30" s="105"/>
      <c r="B30" s="107"/>
      <c r="C30" s="108"/>
      <c r="D30" s="111" t="s">
        <v>16</v>
      </c>
      <c r="E30" s="113" t="s">
        <v>16</v>
      </c>
      <c r="F30" s="130"/>
      <c r="G30" s="128"/>
      <c r="H30" s="124">
        <f>H28+G29</f>
        <v>0</v>
      </c>
      <c r="I30" s="95"/>
      <c r="J30" s="97"/>
      <c r="K30" s="99"/>
      <c r="L30" s="114">
        <f t="shared" si="8"/>
        <v>0</v>
      </c>
      <c r="M30" s="116">
        <f t="shared" si="9"/>
        <v>0.375</v>
      </c>
      <c r="N30" s="118"/>
      <c r="O30" s="119"/>
      <c r="P30" s="21"/>
      <c r="Q30" s="22"/>
      <c r="V30" s="2"/>
      <c r="Y30" s="56"/>
      <c r="Z30" s="54"/>
      <c r="AA30" s="54"/>
      <c r="AB30" s="54"/>
      <c r="AC30" s="54"/>
      <c r="AD30" s="54"/>
      <c r="AE30" s="54"/>
    </row>
    <row r="31" spans="1:31" ht="15" thickBot="1" x14ac:dyDescent="0.35">
      <c r="A31" s="106"/>
      <c r="B31" s="120"/>
      <c r="C31" s="121"/>
      <c r="D31" s="122"/>
      <c r="E31" s="123"/>
      <c r="F31" s="126"/>
      <c r="G31" s="128"/>
      <c r="H31" s="124"/>
      <c r="I31" s="95"/>
      <c r="J31" s="97">
        <f t="shared" si="0"/>
        <v>0</v>
      </c>
      <c r="K31" s="99">
        <f t="shared" ref="K31" si="11">J31*60</f>
        <v>0</v>
      </c>
      <c r="L31" s="124"/>
      <c r="M31" s="125"/>
      <c r="N31" s="118"/>
      <c r="O31" s="119"/>
      <c r="P31" s="21"/>
      <c r="Q31" s="22"/>
      <c r="V31" s="2"/>
      <c r="W31" s="2"/>
      <c r="X31" s="2"/>
      <c r="Y31" s="56"/>
      <c r="Z31" s="54"/>
      <c r="AA31" s="54"/>
      <c r="AB31" s="54"/>
      <c r="AC31" s="54"/>
      <c r="AD31" s="54"/>
      <c r="AE31" s="54"/>
    </row>
    <row r="32" spans="1:31" x14ac:dyDescent="0.3">
      <c r="A32" s="105"/>
      <c r="B32" s="107"/>
      <c r="C32" s="108"/>
      <c r="D32" s="111" t="s">
        <v>16</v>
      </c>
      <c r="E32" s="113" t="s">
        <v>16</v>
      </c>
      <c r="F32" s="130"/>
      <c r="G32" s="128"/>
      <c r="H32" s="124">
        <f t="shared" ref="H32" si="12">H30+G31</f>
        <v>0</v>
      </c>
      <c r="I32" s="95"/>
      <c r="J32" s="97"/>
      <c r="K32" s="99"/>
      <c r="L32" s="114">
        <f t="shared" si="8"/>
        <v>0</v>
      </c>
      <c r="M32" s="116">
        <f t="shared" si="9"/>
        <v>0.375</v>
      </c>
      <c r="N32" s="118"/>
      <c r="O32" s="119"/>
      <c r="P32" s="21"/>
      <c r="Q32" s="22"/>
      <c r="V32" s="2"/>
      <c r="W32" s="2"/>
      <c r="X32" s="2"/>
      <c r="Y32" s="56"/>
      <c r="Z32" s="54"/>
      <c r="AA32" s="54"/>
      <c r="AB32" s="54"/>
      <c r="AC32" s="54"/>
      <c r="AD32" s="54"/>
      <c r="AE32" s="54"/>
    </row>
    <row r="33" spans="1:31" ht="15" thickBot="1" x14ac:dyDescent="0.35">
      <c r="A33" s="106"/>
      <c r="B33" s="120"/>
      <c r="C33" s="121"/>
      <c r="D33" s="122"/>
      <c r="E33" s="123"/>
      <c r="F33" s="126"/>
      <c r="G33" s="128"/>
      <c r="H33" s="124"/>
      <c r="I33" s="95"/>
      <c r="J33" s="97">
        <f t="shared" si="0"/>
        <v>0</v>
      </c>
      <c r="K33" s="99">
        <f t="shared" ref="K33" si="13">J33*60</f>
        <v>0</v>
      </c>
      <c r="L33" s="124"/>
      <c r="M33" s="125"/>
      <c r="N33" s="118"/>
      <c r="O33" s="119"/>
      <c r="P33" s="21"/>
      <c r="Q33" s="22"/>
      <c r="V33" s="2"/>
      <c r="W33" s="2"/>
      <c r="X33" s="2"/>
      <c r="Y33" s="56"/>
      <c r="Z33" s="54"/>
      <c r="AA33" s="54"/>
      <c r="AB33" s="54"/>
      <c r="AC33" s="54"/>
      <c r="AD33" s="54"/>
      <c r="AE33" s="54"/>
    </row>
    <row r="34" spans="1:31" x14ac:dyDescent="0.3">
      <c r="A34" s="105"/>
      <c r="B34" s="107"/>
      <c r="C34" s="108"/>
      <c r="D34" s="111" t="s">
        <v>16</v>
      </c>
      <c r="E34" s="113" t="s">
        <v>16</v>
      </c>
      <c r="F34" s="130"/>
      <c r="G34" s="128"/>
      <c r="H34" s="124">
        <f t="shared" ref="H34" si="14">H32+G33</f>
        <v>0</v>
      </c>
      <c r="I34" s="95"/>
      <c r="J34" s="97"/>
      <c r="K34" s="99"/>
      <c r="L34" s="114">
        <f t="shared" si="8"/>
        <v>0</v>
      </c>
      <c r="M34" s="116">
        <f t="shared" si="9"/>
        <v>0.375</v>
      </c>
      <c r="N34" s="118"/>
      <c r="O34" s="119"/>
      <c r="P34" s="21"/>
      <c r="Q34" s="22"/>
      <c r="V34" s="2"/>
      <c r="W34" s="2"/>
      <c r="X34" s="2"/>
      <c r="Y34" s="3"/>
    </row>
    <row r="35" spans="1:31" ht="15" thickBot="1" x14ac:dyDescent="0.35">
      <c r="A35" s="106"/>
      <c r="B35" s="120"/>
      <c r="C35" s="121"/>
      <c r="D35" s="122"/>
      <c r="E35" s="123"/>
      <c r="F35" s="126"/>
      <c r="G35" s="128"/>
      <c r="H35" s="124"/>
      <c r="I35" s="95"/>
      <c r="J35" s="97">
        <f t="shared" si="0"/>
        <v>0</v>
      </c>
      <c r="K35" s="99">
        <f t="shared" ref="K35" si="15">J35*60</f>
        <v>0</v>
      </c>
      <c r="L35" s="124"/>
      <c r="M35" s="125"/>
      <c r="N35" s="118"/>
      <c r="O35" s="119"/>
      <c r="P35" s="21"/>
      <c r="Q35" s="22"/>
      <c r="S35" s="60" t="s">
        <v>84</v>
      </c>
      <c r="Y35" s="68" t="s">
        <v>71</v>
      </c>
      <c r="Z35" s="68"/>
      <c r="AA35" s="68"/>
      <c r="AB35" s="54"/>
      <c r="AC35" s="59" t="s">
        <v>70</v>
      </c>
      <c r="AD35" s="59"/>
      <c r="AE35" s="59" t="s">
        <v>69</v>
      </c>
    </row>
    <row r="36" spans="1:31" x14ac:dyDescent="0.3">
      <c r="A36" s="105"/>
      <c r="B36" s="107"/>
      <c r="C36" s="108"/>
      <c r="D36" s="111" t="s">
        <v>16</v>
      </c>
      <c r="E36" s="113" t="s">
        <v>16</v>
      </c>
      <c r="F36" s="130"/>
      <c r="G36" s="128"/>
      <c r="H36" s="124">
        <f t="shared" ref="H36" si="16">H34+G35</f>
        <v>0</v>
      </c>
      <c r="I36" s="95"/>
      <c r="J36" s="97"/>
      <c r="K36" s="99"/>
      <c r="L36" s="114">
        <f t="shared" si="8"/>
        <v>0</v>
      </c>
      <c r="M36" s="116">
        <f t="shared" si="9"/>
        <v>0.375</v>
      </c>
      <c r="N36" s="118"/>
      <c r="O36" s="119"/>
      <c r="P36" s="21"/>
      <c r="Q36" s="22"/>
      <c r="S36" s="61" t="s">
        <v>55</v>
      </c>
      <c r="T36" s="61" t="s">
        <v>58</v>
      </c>
      <c r="U36" s="61" t="s">
        <v>59</v>
      </c>
      <c r="V36" s="61" t="s">
        <v>60</v>
      </c>
      <c r="W36" s="61" t="s">
        <v>61</v>
      </c>
      <c r="X36" s="57"/>
      <c r="Y36" s="53"/>
      <c r="Z36" s="54"/>
      <c r="AA36" s="54"/>
      <c r="AB36" s="54"/>
      <c r="AC36" s="54"/>
      <c r="AD36" s="54"/>
      <c r="AE36" s="54"/>
    </row>
    <row r="37" spans="1:31" ht="15" thickBot="1" x14ac:dyDescent="0.35">
      <c r="A37" s="106"/>
      <c r="B37" s="120"/>
      <c r="C37" s="121"/>
      <c r="D37" s="122"/>
      <c r="E37" s="123"/>
      <c r="F37" s="126"/>
      <c r="G37" s="128"/>
      <c r="H37" s="124"/>
      <c r="I37" s="95"/>
      <c r="J37" s="97">
        <f t="shared" si="0"/>
        <v>0</v>
      </c>
      <c r="K37" s="99">
        <f t="shared" ref="K37" si="17">J37*60</f>
        <v>0</v>
      </c>
      <c r="L37" s="124"/>
      <c r="M37" s="125"/>
      <c r="N37" s="118"/>
      <c r="O37" s="119"/>
      <c r="P37" s="21"/>
      <c r="Q37" s="22"/>
      <c r="S37" s="52" t="s">
        <v>56</v>
      </c>
      <c r="T37" s="62" t="s">
        <v>63</v>
      </c>
      <c r="U37" s="62" t="s">
        <v>64</v>
      </c>
      <c r="V37" s="62" t="s">
        <v>82</v>
      </c>
      <c r="W37" s="62" t="s">
        <v>82</v>
      </c>
      <c r="X37" s="57"/>
      <c r="Y37" s="55"/>
      <c r="Z37" s="54"/>
      <c r="AA37" s="54"/>
      <c r="AB37" s="54"/>
      <c r="AC37" s="54"/>
      <c r="AD37" s="54"/>
      <c r="AE37" s="54"/>
    </row>
    <row r="38" spans="1:31" x14ac:dyDescent="0.3">
      <c r="A38" s="105"/>
      <c r="B38" s="107"/>
      <c r="C38" s="108"/>
      <c r="D38" s="111" t="s">
        <v>16</v>
      </c>
      <c r="E38" s="113" t="s">
        <v>16</v>
      </c>
      <c r="F38" s="130"/>
      <c r="G38" s="128"/>
      <c r="H38" s="124">
        <f t="shared" ref="H38" si="18">H36+G37</f>
        <v>0</v>
      </c>
      <c r="I38" s="95"/>
      <c r="J38" s="97"/>
      <c r="K38" s="99"/>
      <c r="L38" s="114">
        <f t="shared" si="8"/>
        <v>0</v>
      </c>
      <c r="M38" s="116">
        <f t="shared" si="9"/>
        <v>0.375</v>
      </c>
      <c r="N38" s="118"/>
      <c r="O38" s="119"/>
      <c r="P38" s="21"/>
      <c r="Q38" s="22"/>
      <c r="S38" s="52" t="s">
        <v>57</v>
      </c>
      <c r="T38" s="63" t="s">
        <v>85</v>
      </c>
      <c r="U38" s="63" t="s">
        <v>75</v>
      </c>
      <c r="V38" s="63" t="s">
        <v>76</v>
      </c>
      <c r="W38" s="63" t="s">
        <v>78</v>
      </c>
      <c r="X38" s="58"/>
      <c r="Y38" s="54"/>
      <c r="Z38" s="54"/>
      <c r="AA38" s="54"/>
      <c r="AB38" s="54"/>
      <c r="AC38" s="54"/>
      <c r="AD38" s="54"/>
      <c r="AE38" s="54"/>
    </row>
    <row r="39" spans="1:31" ht="15" thickBot="1" x14ac:dyDescent="0.35">
      <c r="A39" s="106"/>
      <c r="B39" s="120"/>
      <c r="C39" s="121"/>
      <c r="D39" s="122"/>
      <c r="E39" s="123"/>
      <c r="F39" s="126"/>
      <c r="G39" s="128"/>
      <c r="H39" s="124"/>
      <c r="I39" s="95"/>
      <c r="J39" s="97">
        <f t="shared" si="0"/>
        <v>0</v>
      </c>
      <c r="K39" s="99">
        <f t="shared" ref="K39" si="19">J39*60</f>
        <v>0</v>
      </c>
      <c r="L39" s="124"/>
      <c r="M39" s="125"/>
      <c r="N39" s="118"/>
      <c r="O39" s="119"/>
      <c r="P39" s="21"/>
      <c r="Q39" s="22"/>
      <c r="V39" s="2"/>
      <c r="Y39" s="54"/>
      <c r="Z39" s="54"/>
      <c r="AA39" s="54"/>
      <c r="AB39" s="54"/>
      <c r="AC39" s="54"/>
      <c r="AD39" s="54"/>
      <c r="AE39" s="54"/>
    </row>
    <row r="40" spans="1:31" x14ac:dyDescent="0.3">
      <c r="A40" s="105"/>
      <c r="B40" s="107"/>
      <c r="C40" s="108"/>
      <c r="D40" s="111" t="s">
        <v>16</v>
      </c>
      <c r="E40" s="113" t="s">
        <v>16</v>
      </c>
      <c r="F40" s="130"/>
      <c r="G40" s="128"/>
      <c r="H40" s="124">
        <f t="shared" ref="H40" si="20">H38+G39</f>
        <v>0</v>
      </c>
      <c r="I40" s="95"/>
      <c r="J40" s="97"/>
      <c r="K40" s="99"/>
      <c r="L40" s="114">
        <f t="shared" si="8"/>
        <v>0</v>
      </c>
      <c r="M40" s="116">
        <f t="shared" si="9"/>
        <v>0.375</v>
      </c>
      <c r="N40" s="118"/>
      <c r="O40" s="119"/>
      <c r="P40" s="21"/>
      <c r="Q40" s="22"/>
      <c r="V40" s="2"/>
      <c r="W40" s="2"/>
      <c r="X40" s="2"/>
      <c r="Y40" s="56"/>
      <c r="Z40" s="54"/>
      <c r="AA40" s="54"/>
      <c r="AB40" s="54"/>
      <c r="AC40" s="54"/>
      <c r="AD40" s="54"/>
      <c r="AE40" s="54"/>
    </row>
    <row r="41" spans="1:31" ht="15" thickBot="1" x14ac:dyDescent="0.35">
      <c r="A41" s="106"/>
      <c r="B41" s="120"/>
      <c r="C41" s="121"/>
      <c r="D41" s="122"/>
      <c r="E41" s="123"/>
      <c r="F41" s="126"/>
      <c r="G41" s="128"/>
      <c r="H41" s="124"/>
      <c r="I41" s="95"/>
      <c r="J41" s="97">
        <f t="shared" si="0"/>
        <v>0</v>
      </c>
      <c r="K41" s="99">
        <f t="shared" ref="K41" si="21">J41*60</f>
        <v>0</v>
      </c>
      <c r="L41" s="124"/>
      <c r="M41" s="125"/>
      <c r="N41" s="118"/>
      <c r="O41" s="119"/>
      <c r="P41" s="21"/>
      <c r="Q41" s="22"/>
      <c r="V41" s="2"/>
      <c r="Y41" s="56"/>
      <c r="Z41" s="54"/>
      <c r="AA41" s="54"/>
      <c r="AB41" s="54"/>
      <c r="AC41" s="54"/>
      <c r="AD41" s="54"/>
      <c r="AE41" s="54"/>
    </row>
    <row r="42" spans="1:31" x14ac:dyDescent="0.3">
      <c r="A42" s="105"/>
      <c r="B42" s="107"/>
      <c r="C42" s="108"/>
      <c r="D42" s="111" t="s">
        <v>16</v>
      </c>
      <c r="E42" s="113" t="s">
        <v>16</v>
      </c>
      <c r="F42" s="130"/>
      <c r="G42" s="128"/>
      <c r="H42" s="124">
        <f t="shared" ref="H42" si="22">H40+G41</f>
        <v>0</v>
      </c>
      <c r="I42" s="95"/>
      <c r="J42" s="97"/>
      <c r="K42" s="99"/>
      <c r="L42" s="114">
        <f t="shared" si="8"/>
        <v>0</v>
      </c>
      <c r="M42" s="116">
        <f t="shared" si="9"/>
        <v>0.375</v>
      </c>
      <c r="N42" s="118"/>
      <c r="O42" s="119"/>
      <c r="P42" s="21"/>
      <c r="Q42" s="22"/>
      <c r="V42" s="2"/>
      <c r="W42" s="2"/>
      <c r="X42" s="2"/>
      <c r="Y42" s="56"/>
      <c r="Z42" s="54"/>
      <c r="AA42" s="54"/>
      <c r="AB42" s="54"/>
      <c r="AC42" s="54"/>
      <c r="AD42" s="54"/>
      <c r="AE42" s="54"/>
    </row>
    <row r="43" spans="1:31" ht="15" thickBot="1" x14ac:dyDescent="0.35">
      <c r="A43" s="106"/>
      <c r="B43" s="120"/>
      <c r="C43" s="121"/>
      <c r="D43" s="122"/>
      <c r="E43" s="123"/>
      <c r="F43" s="126"/>
      <c r="G43" s="128"/>
      <c r="H43" s="124"/>
      <c r="I43" s="95"/>
      <c r="J43" s="97">
        <f t="shared" si="0"/>
        <v>0</v>
      </c>
      <c r="K43" s="99">
        <f t="shared" ref="K43" si="23">J43*60</f>
        <v>0</v>
      </c>
      <c r="L43" s="124"/>
      <c r="M43" s="125"/>
      <c r="N43" s="118"/>
      <c r="O43" s="119"/>
      <c r="P43" s="21"/>
      <c r="Q43" s="22"/>
      <c r="V43" s="2"/>
      <c r="W43" s="2"/>
      <c r="X43" s="2"/>
      <c r="Y43" s="56"/>
      <c r="Z43" s="54"/>
      <c r="AA43" s="54"/>
      <c r="AB43" s="54"/>
      <c r="AC43" s="54"/>
      <c r="AD43" s="54"/>
      <c r="AE43" s="54"/>
    </row>
    <row r="44" spans="1:31" x14ac:dyDescent="0.3">
      <c r="A44" s="105"/>
      <c r="B44" s="107"/>
      <c r="C44" s="108"/>
      <c r="D44" s="111" t="s">
        <v>16</v>
      </c>
      <c r="E44" s="113" t="s">
        <v>16</v>
      </c>
      <c r="F44" s="130"/>
      <c r="G44" s="128"/>
      <c r="H44" s="124">
        <f t="shared" ref="H44" si="24">H42+G43</f>
        <v>0</v>
      </c>
      <c r="I44" s="95"/>
      <c r="J44" s="97"/>
      <c r="K44" s="99"/>
      <c r="L44" s="114">
        <f t="shared" si="8"/>
        <v>0</v>
      </c>
      <c r="M44" s="116">
        <f t="shared" si="9"/>
        <v>0.375</v>
      </c>
      <c r="N44" s="118"/>
      <c r="O44" s="119"/>
      <c r="P44" s="21"/>
      <c r="Q44" s="22"/>
      <c r="V44" s="2"/>
      <c r="W44" s="2"/>
      <c r="X44" s="2"/>
      <c r="Y44" s="56"/>
      <c r="Z44" s="54"/>
      <c r="AA44" s="54"/>
      <c r="AB44" s="54"/>
      <c r="AC44" s="54"/>
      <c r="AD44" s="54"/>
      <c r="AE44" s="54"/>
    </row>
    <row r="45" spans="1:31" ht="15" thickBot="1" x14ac:dyDescent="0.35">
      <c r="A45" s="106"/>
      <c r="B45" s="120"/>
      <c r="C45" s="121"/>
      <c r="D45" s="122"/>
      <c r="E45" s="123"/>
      <c r="F45" s="126"/>
      <c r="G45" s="128"/>
      <c r="H45" s="124"/>
      <c r="I45" s="95"/>
      <c r="J45" s="97">
        <f t="shared" si="0"/>
        <v>0</v>
      </c>
      <c r="K45" s="99">
        <f t="shared" ref="K45" si="25">J45*60</f>
        <v>0</v>
      </c>
      <c r="L45" s="124"/>
      <c r="M45" s="125"/>
      <c r="N45" s="118"/>
      <c r="O45" s="119"/>
      <c r="P45" s="21"/>
      <c r="Q45" s="22"/>
      <c r="V45" s="2"/>
      <c r="W45" s="2"/>
      <c r="X45" s="2"/>
      <c r="Y45" s="3"/>
    </row>
    <row r="46" spans="1:31" x14ac:dyDescent="0.3">
      <c r="A46" s="105"/>
      <c r="B46" s="107"/>
      <c r="C46" s="108"/>
      <c r="D46" s="111" t="s">
        <v>16</v>
      </c>
      <c r="E46" s="113" t="s">
        <v>16</v>
      </c>
      <c r="F46" s="130"/>
      <c r="G46" s="128"/>
      <c r="H46" s="124">
        <f t="shared" ref="H46" si="26">H44+G45</f>
        <v>0</v>
      </c>
      <c r="I46" s="95"/>
      <c r="J46" s="97"/>
      <c r="K46" s="99"/>
      <c r="L46" s="114">
        <f t="shared" si="8"/>
        <v>0</v>
      </c>
      <c r="M46" s="116">
        <f t="shared" si="9"/>
        <v>0.375</v>
      </c>
      <c r="N46" s="118"/>
      <c r="O46" s="119"/>
      <c r="P46" s="21"/>
      <c r="Q46" s="22"/>
      <c r="S46" s="60" t="s">
        <v>86</v>
      </c>
      <c r="Y46" s="68" t="s">
        <v>71</v>
      </c>
      <c r="Z46" s="68"/>
      <c r="AA46" s="68"/>
      <c r="AB46" s="54"/>
      <c r="AC46" s="59" t="s">
        <v>70</v>
      </c>
      <c r="AD46" s="59"/>
      <c r="AE46" s="59" t="s">
        <v>69</v>
      </c>
    </row>
    <row r="47" spans="1:31" ht="15" thickBot="1" x14ac:dyDescent="0.35">
      <c r="A47" s="106"/>
      <c r="B47" s="120"/>
      <c r="C47" s="121"/>
      <c r="D47" s="122"/>
      <c r="E47" s="123"/>
      <c r="F47" s="126"/>
      <c r="G47" s="128"/>
      <c r="H47" s="124"/>
      <c r="I47" s="95"/>
      <c r="J47" s="97">
        <f t="shared" si="0"/>
        <v>0</v>
      </c>
      <c r="K47" s="99">
        <f t="shared" ref="K47" si="27">J47*60</f>
        <v>0</v>
      </c>
      <c r="L47" s="124"/>
      <c r="M47" s="125"/>
      <c r="N47" s="101"/>
      <c r="O47" s="102"/>
      <c r="P47" s="21"/>
      <c r="Q47" s="22"/>
      <c r="S47" s="61" t="s">
        <v>55</v>
      </c>
      <c r="T47" s="61" t="s">
        <v>58</v>
      </c>
      <c r="U47" s="61" t="s">
        <v>59</v>
      </c>
      <c r="V47" s="61" t="s">
        <v>60</v>
      </c>
      <c r="W47" s="61" t="s">
        <v>61</v>
      </c>
      <c r="X47" s="57"/>
      <c r="Y47" s="53"/>
      <c r="Z47" s="54"/>
      <c r="AA47" s="54"/>
      <c r="AB47" s="54"/>
      <c r="AC47" s="54"/>
      <c r="AD47" s="54"/>
      <c r="AE47" s="54"/>
    </row>
    <row r="48" spans="1:31" ht="15" thickBot="1" x14ac:dyDescent="0.35">
      <c r="A48" s="105"/>
      <c r="B48" s="107"/>
      <c r="C48" s="108"/>
      <c r="D48" s="111" t="s">
        <v>16</v>
      </c>
      <c r="E48" s="113" t="s">
        <v>16</v>
      </c>
      <c r="F48" s="127"/>
      <c r="G48" s="129"/>
      <c r="H48" s="4"/>
      <c r="I48" s="96"/>
      <c r="J48" s="98"/>
      <c r="K48" s="100"/>
      <c r="L48" s="114">
        <f t="shared" si="8"/>
        <v>0</v>
      </c>
      <c r="M48" s="116">
        <f t="shared" si="9"/>
        <v>0.375</v>
      </c>
      <c r="N48" s="103"/>
      <c r="O48" s="104"/>
      <c r="P48" s="23"/>
      <c r="Q48" s="24"/>
      <c r="S48" s="52" t="s">
        <v>56</v>
      </c>
      <c r="T48" s="62" t="s">
        <v>62</v>
      </c>
      <c r="U48" s="62" t="s">
        <v>63</v>
      </c>
      <c r="V48" s="62" t="s">
        <v>64</v>
      </c>
      <c r="W48" s="62" t="s">
        <v>77</v>
      </c>
      <c r="X48" s="57"/>
      <c r="Y48" s="55"/>
      <c r="Z48" s="54"/>
      <c r="AA48" s="54"/>
      <c r="AB48" s="54"/>
      <c r="AC48" s="54"/>
      <c r="AD48" s="54"/>
      <c r="AE48" s="54"/>
    </row>
    <row r="49" spans="1:31" ht="15" thickBot="1" x14ac:dyDescent="0.35">
      <c r="A49" s="106"/>
      <c r="B49" s="109"/>
      <c r="C49" s="110"/>
      <c r="D49" s="112"/>
      <c r="E49" s="112"/>
      <c r="I49" s="4"/>
      <c r="J49" s="94"/>
      <c r="K49" s="94"/>
      <c r="L49" s="115"/>
      <c r="M49" s="117"/>
      <c r="S49" s="52" t="s">
        <v>57</v>
      </c>
      <c r="T49" s="63" t="s">
        <v>87</v>
      </c>
      <c r="U49" s="63" t="s">
        <v>87</v>
      </c>
      <c r="V49" s="63" t="s">
        <v>87</v>
      </c>
      <c r="W49" s="63" t="s">
        <v>87</v>
      </c>
      <c r="X49" s="58"/>
      <c r="Y49" s="54"/>
      <c r="Z49" s="54"/>
      <c r="AA49" s="54"/>
      <c r="AB49" s="54"/>
      <c r="AC49" s="54"/>
      <c r="AD49" s="54"/>
      <c r="AE49" s="54"/>
    </row>
    <row r="50" spans="1:31" x14ac:dyDescent="0.3">
      <c r="J50" s="94"/>
      <c r="K50" s="94"/>
      <c r="V50" s="2"/>
      <c r="Y50" s="54"/>
      <c r="Z50" s="54"/>
      <c r="AA50" s="54"/>
      <c r="AB50" s="54"/>
      <c r="AC50" s="54"/>
      <c r="AD50" s="54"/>
      <c r="AE50" s="54"/>
    </row>
    <row r="51" spans="1:31" x14ac:dyDescent="0.3">
      <c r="V51" s="2"/>
      <c r="W51" s="2"/>
      <c r="X51" s="2"/>
      <c r="Y51" s="56"/>
      <c r="Z51" s="54"/>
      <c r="AA51" s="54"/>
      <c r="AB51" s="54"/>
      <c r="AC51" s="54"/>
      <c r="AD51" s="54"/>
      <c r="AE51" s="54"/>
    </row>
    <row r="52" spans="1:31" x14ac:dyDescent="0.3">
      <c r="V52" s="2"/>
      <c r="Y52" s="56"/>
      <c r="Z52" s="54"/>
      <c r="AA52" s="54"/>
      <c r="AB52" s="54"/>
      <c r="AC52" s="54"/>
      <c r="AD52" s="54"/>
      <c r="AE52" s="54"/>
    </row>
    <row r="53" spans="1:31" x14ac:dyDescent="0.3">
      <c r="V53" s="2"/>
      <c r="W53" s="2"/>
      <c r="X53" s="2"/>
      <c r="Y53" s="56"/>
      <c r="Z53" s="54"/>
      <c r="AA53" s="54"/>
      <c r="AB53" s="54"/>
      <c r="AC53" s="54"/>
      <c r="AD53" s="54"/>
      <c r="AE53" s="54"/>
    </row>
    <row r="54" spans="1:31" x14ac:dyDescent="0.3">
      <c r="V54" s="2"/>
      <c r="W54" s="2"/>
      <c r="X54" s="2"/>
      <c r="Y54" s="56"/>
      <c r="Z54" s="54"/>
      <c r="AA54" s="54"/>
      <c r="AB54" s="54"/>
      <c r="AC54" s="54"/>
      <c r="AD54" s="54"/>
      <c r="AE54" s="54"/>
    </row>
    <row r="55" spans="1:31" x14ac:dyDescent="0.3">
      <c r="V55" s="2"/>
      <c r="W55" s="2"/>
      <c r="X55" s="2"/>
      <c r="Y55" s="56"/>
      <c r="Z55" s="54"/>
      <c r="AA55" s="54"/>
      <c r="AB55" s="54"/>
      <c r="AC55" s="54"/>
      <c r="AD55" s="54"/>
      <c r="AE55" s="54"/>
    </row>
    <row r="56" spans="1:31" x14ac:dyDescent="0.3">
      <c r="V56" s="2"/>
      <c r="W56" s="2"/>
      <c r="X56" s="2"/>
      <c r="Y56" s="56"/>
      <c r="Z56" s="54"/>
      <c r="AA56" s="54"/>
      <c r="AB56" s="54"/>
      <c r="AC56" s="54"/>
      <c r="AD56" s="54"/>
      <c r="AE56" s="54"/>
    </row>
  </sheetData>
  <mergeCells count="278">
    <mergeCell ref="D28:D29"/>
    <mergeCell ref="E28:E29"/>
    <mergeCell ref="D14:D15"/>
    <mergeCell ref="E14:E15"/>
    <mergeCell ref="B30:C31"/>
    <mergeCell ref="D30:D31"/>
    <mergeCell ref="E30:E31"/>
    <mergeCell ref="B44:C45"/>
    <mergeCell ref="B46:C47"/>
    <mergeCell ref="B18:C19"/>
    <mergeCell ref="D24:D25"/>
    <mergeCell ref="D26:D27"/>
    <mergeCell ref="D18:D19"/>
    <mergeCell ref="D48:D49"/>
    <mergeCell ref="E48:E49"/>
    <mergeCell ref="D38:D39"/>
    <mergeCell ref="E38:E39"/>
    <mergeCell ref="D40:D41"/>
    <mergeCell ref="E40:E41"/>
    <mergeCell ref="D42:D43"/>
    <mergeCell ref="E42:E43"/>
    <mergeCell ref="D44:D45"/>
    <mergeCell ref="E44:E45"/>
    <mergeCell ref="D46:D47"/>
    <mergeCell ref="E46:E47"/>
    <mergeCell ref="N19:O20"/>
    <mergeCell ref="G13:G14"/>
    <mergeCell ref="E10:E11"/>
    <mergeCell ref="K19:K20"/>
    <mergeCell ref="K21:K22"/>
    <mergeCell ref="J19:J20"/>
    <mergeCell ref="J21:J22"/>
    <mergeCell ref="D22:D23"/>
    <mergeCell ref="E22:E23"/>
    <mergeCell ref="K17:K18"/>
    <mergeCell ref="D20:D21"/>
    <mergeCell ref="E20:E21"/>
    <mergeCell ref="I17:I18"/>
    <mergeCell ref="I19:I20"/>
    <mergeCell ref="I21:I22"/>
    <mergeCell ref="I23:I24"/>
    <mergeCell ref="J15:J16"/>
    <mergeCell ref="J17:J18"/>
    <mergeCell ref="L14:L15"/>
    <mergeCell ref="L16:L17"/>
    <mergeCell ref="L18:L19"/>
    <mergeCell ref="L20:L21"/>
    <mergeCell ref="L22:L23"/>
    <mergeCell ref="G21:G22"/>
    <mergeCell ref="P10:Q10"/>
    <mergeCell ref="D10:D11"/>
    <mergeCell ref="B10:C11"/>
    <mergeCell ref="B12:C13"/>
    <mergeCell ref="B14:C15"/>
    <mergeCell ref="D12:D13"/>
    <mergeCell ref="M10:M11"/>
    <mergeCell ref="F8:F9"/>
    <mergeCell ref="J10:J11"/>
    <mergeCell ref="K10:K11"/>
    <mergeCell ref="L10:L11"/>
    <mergeCell ref="K13:K14"/>
    <mergeCell ref="K15:K16"/>
    <mergeCell ref="E12:E13"/>
    <mergeCell ref="F10:F11"/>
    <mergeCell ref="G10:G11"/>
    <mergeCell ref="H10:H11"/>
    <mergeCell ref="I10:I11"/>
    <mergeCell ref="I15:I16"/>
    <mergeCell ref="J13:J14"/>
    <mergeCell ref="B16:C17"/>
    <mergeCell ref="D16:D17"/>
    <mergeCell ref="N17:O18"/>
    <mergeCell ref="F1:Q1"/>
    <mergeCell ref="G2:M2"/>
    <mergeCell ref="G3:M3"/>
    <mergeCell ref="G4:M4"/>
    <mergeCell ref="P4:Q4"/>
    <mergeCell ref="P5:Q5"/>
    <mergeCell ref="P6:Q6"/>
    <mergeCell ref="P2:Q2"/>
    <mergeCell ref="F5:F7"/>
    <mergeCell ref="P3:Q3"/>
    <mergeCell ref="G23:G24"/>
    <mergeCell ref="G25:G26"/>
    <mergeCell ref="G27:G28"/>
    <mergeCell ref="G15:G16"/>
    <mergeCell ref="G17:G18"/>
    <mergeCell ref="G19:G20"/>
    <mergeCell ref="E26:E27"/>
    <mergeCell ref="F25:F26"/>
    <mergeCell ref="F27:F28"/>
    <mergeCell ref="E24:E25"/>
    <mergeCell ref="E16:E17"/>
    <mergeCell ref="E18:E19"/>
    <mergeCell ref="B48:C49"/>
    <mergeCell ref="F13:F14"/>
    <mergeCell ref="F15:F16"/>
    <mergeCell ref="F17:F18"/>
    <mergeCell ref="F19:F20"/>
    <mergeCell ref="F21:F22"/>
    <mergeCell ref="F23:F24"/>
    <mergeCell ref="B32:C33"/>
    <mergeCell ref="B34:C35"/>
    <mergeCell ref="B36:C37"/>
    <mergeCell ref="B38:C39"/>
    <mergeCell ref="B40:C41"/>
    <mergeCell ref="B42:C43"/>
    <mergeCell ref="B20:C21"/>
    <mergeCell ref="B22:C23"/>
    <mergeCell ref="B24:C25"/>
    <mergeCell ref="B26:C27"/>
    <mergeCell ref="B28:C29"/>
    <mergeCell ref="E36:E37"/>
    <mergeCell ref="D32:D33"/>
    <mergeCell ref="E32:E33"/>
    <mergeCell ref="D34:D35"/>
    <mergeCell ref="E34:E35"/>
    <mergeCell ref="D36:D37"/>
    <mergeCell ref="F41:F42"/>
    <mergeCell ref="F43:F44"/>
    <mergeCell ref="F45:F46"/>
    <mergeCell ref="F47:F48"/>
    <mergeCell ref="F29:F30"/>
    <mergeCell ref="F31:F32"/>
    <mergeCell ref="F33:F34"/>
    <mergeCell ref="F35:F36"/>
    <mergeCell ref="F37:F38"/>
    <mergeCell ref="F39:F40"/>
    <mergeCell ref="H46:H47"/>
    <mergeCell ref="I13:I14"/>
    <mergeCell ref="L48:L49"/>
    <mergeCell ref="L38:L39"/>
    <mergeCell ref="L40:L41"/>
    <mergeCell ref="L42:L43"/>
    <mergeCell ref="L44:L45"/>
    <mergeCell ref="L46:L47"/>
    <mergeCell ref="K45:K46"/>
    <mergeCell ref="K47:K48"/>
    <mergeCell ref="J49:J50"/>
    <mergeCell ref="J37:J38"/>
    <mergeCell ref="J39:J40"/>
    <mergeCell ref="J41:J42"/>
    <mergeCell ref="J43:J44"/>
    <mergeCell ref="J45:J46"/>
    <mergeCell ref="K49:K50"/>
    <mergeCell ref="K37:K38"/>
    <mergeCell ref="J47:J48"/>
    <mergeCell ref="H26:H27"/>
    <mergeCell ref="H30:H31"/>
    <mergeCell ref="H32:H33"/>
    <mergeCell ref="H44:H45"/>
    <mergeCell ref="I37:I38"/>
    <mergeCell ref="G29:G30"/>
    <mergeCell ref="G31:G32"/>
    <mergeCell ref="M46:M47"/>
    <mergeCell ref="H14:H15"/>
    <mergeCell ref="H16:H17"/>
    <mergeCell ref="H18:H19"/>
    <mergeCell ref="H38:H39"/>
    <mergeCell ref="H40:H41"/>
    <mergeCell ref="H42:H43"/>
    <mergeCell ref="I27:I28"/>
    <mergeCell ref="K39:K40"/>
    <mergeCell ref="K23:K24"/>
    <mergeCell ref="K25:K26"/>
    <mergeCell ref="K27:K28"/>
    <mergeCell ref="J35:J36"/>
    <mergeCell ref="J23:J24"/>
    <mergeCell ref="J25:J26"/>
    <mergeCell ref="J27:J28"/>
    <mergeCell ref="K29:K30"/>
    <mergeCell ref="K31:K32"/>
    <mergeCell ref="K33:K34"/>
    <mergeCell ref="I31:I32"/>
    <mergeCell ref="I33:I34"/>
    <mergeCell ref="I35:I36"/>
    <mergeCell ref="K41:K42"/>
    <mergeCell ref="K43:K44"/>
    <mergeCell ref="J33:J34"/>
    <mergeCell ref="L36:L37"/>
    <mergeCell ref="L30:L31"/>
    <mergeCell ref="L32:L33"/>
    <mergeCell ref="L34:L35"/>
    <mergeCell ref="J29:J30"/>
    <mergeCell ref="I39:I40"/>
    <mergeCell ref="I41:I42"/>
    <mergeCell ref="K35:K36"/>
    <mergeCell ref="I43:I44"/>
    <mergeCell ref="N29:O30"/>
    <mergeCell ref="N23:O24"/>
    <mergeCell ref="H20:H21"/>
    <mergeCell ref="I29:I30"/>
    <mergeCell ref="H34:H35"/>
    <mergeCell ref="H36:H37"/>
    <mergeCell ref="H28:H29"/>
    <mergeCell ref="H22:H23"/>
    <mergeCell ref="M14:M15"/>
    <mergeCell ref="M16:M17"/>
    <mergeCell ref="M18:M19"/>
    <mergeCell ref="M20:M21"/>
    <mergeCell ref="M22:M23"/>
    <mergeCell ref="M24:M25"/>
    <mergeCell ref="M26:M27"/>
    <mergeCell ref="M28:M29"/>
    <mergeCell ref="L24:L25"/>
    <mergeCell ref="L26:L27"/>
    <mergeCell ref="L28:L29"/>
    <mergeCell ref="J31:J32"/>
    <mergeCell ref="M30:M31"/>
    <mergeCell ref="I25:I26"/>
    <mergeCell ref="M32:M33"/>
    <mergeCell ref="M34:M35"/>
    <mergeCell ref="A34:A35"/>
    <mergeCell ref="A36:A37"/>
    <mergeCell ref="A38:A39"/>
    <mergeCell ref="A40:A41"/>
    <mergeCell ref="I47:I48"/>
    <mergeCell ref="M48:M49"/>
    <mergeCell ref="N41:O42"/>
    <mergeCell ref="N43:O44"/>
    <mergeCell ref="N45:O46"/>
    <mergeCell ref="N47:O48"/>
    <mergeCell ref="M42:M43"/>
    <mergeCell ref="M36:M37"/>
    <mergeCell ref="M38:M39"/>
    <mergeCell ref="M40:M41"/>
    <mergeCell ref="M44:M45"/>
    <mergeCell ref="G45:G46"/>
    <mergeCell ref="G47:G48"/>
    <mergeCell ref="G33:G34"/>
    <mergeCell ref="G35:G36"/>
    <mergeCell ref="G37:G38"/>
    <mergeCell ref="G39:G40"/>
    <mergeCell ref="G41:G42"/>
    <mergeCell ref="G43:G44"/>
    <mergeCell ref="I45:I46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42:A43"/>
    <mergeCell ref="A44:A45"/>
    <mergeCell ref="A46:A47"/>
    <mergeCell ref="A48:A49"/>
    <mergeCell ref="Y3:AA3"/>
    <mergeCell ref="S1:AE1"/>
    <mergeCell ref="C1:E1"/>
    <mergeCell ref="N31:O32"/>
    <mergeCell ref="N33:O34"/>
    <mergeCell ref="N35:O36"/>
    <mergeCell ref="N37:O38"/>
    <mergeCell ref="N39:O40"/>
    <mergeCell ref="N15:O16"/>
    <mergeCell ref="N25:O26"/>
    <mergeCell ref="N27:O28"/>
    <mergeCell ref="G5:O7"/>
    <mergeCell ref="G8:O9"/>
    <mergeCell ref="N10:O11"/>
    <mergeCell ref="N13:O14"/>
    <mergeCell ref="H24:H25"/>
    <mergeCell ref="N21:O22"/>
    <mergeCell ref="A10:A11"/>
    <mergeCell ref="A12:A13"/>
    <mergeCell ref="A14:A15"/>
    <mergeCell ref="A1:B1"/>
    <mergeCell ref="A2:E2"/>
    <mergeCell ref="A3:E3"/>
    <mergeCell ref="A4:E4"/>
    <mergeCell ref="A5:E5"/>
    <mergeCell ref="A6:E6"/>
    <mergeCell ref="A7:E7"/>
    <mergeCell ref="A8:E8"/>
    <mergeCell ref="A9:E9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19F68AEA64BE488A65348192111A1F" ma:contentTypeVersion="11" ma:contentTypeDescription="Create a new document." ma:contentTypeScope="" ma:versionID="542c7dc12b1ccc30fe1dbd5edbf06cf7">
  <xsd:schema xmlns:xsd="http://www.w3.org/2001/XMLSchema" xmlns:xs="http://www.w3.org/2001/XMLSchema" xmlns:p="http://schemas.microsoft.com/office/2006/metadata/properties" xmlns:ns3="790a9802-6d36-4b09-b3a0-def6c1be24d0" xmlns:ns4="62be0cc5-8710-4cc3-a89a-4a4ee83b8db6" targetNamespace="http://schemas.microsoft.com/office/2006/metadata/properties" ma:root="true" ma:fieldsID="77926cb84cc53c0c2d095b7f40632b77" ns3:_="" ns4:_="">
    <xsd:import namespace="790a9802-6d36-4b09-b3a0-def6c1be24d0"/>
    <xsd:import namespace="62be0cc5-8710-4cc3-a89a-4a4ee83b8d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a9802-6d36-4b09-b3a0-def6c1be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e0cc5-8710-4cc3-a89a-4a4ee83b8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657ADA-925E-4BE6-A59D-8DB072115E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BD3263-C002-499C-A030-2009BED1D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a9802-6d36-4b09-b3a0-def6c1be24d0"/>
    <ds:schemaRef ds:uri="62be0cc5-8710-4cc3-a89a-4a4ee83b8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513A92-F202-4D9B-8943-A3E1430B30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Sejlads - Dag 1</vt:lpstr>
      <vt:lpstr>Sejlads - Dag 2</vt:lpstr>
      <vt:lpstr>Sejlads - Dag 3</vt:lpstr>
      <vt:lpstr>Sætning (Strøm) beregning</vt:lpstr>
      <vt:lpstr>Kursberegningsskema</vt:lpstr>
      <vt:lpstr>Sejlads - skabelon</vt:lpstr>
    </vt:vector>
  </TitlesOfParts>
  <Company>NIRAS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Uffe Gross Nielsen</dc:creator>
  <cp:lastModifiedBy>Jens Villumsen</cp:lastModifiedBy>
  <dcterms:created xsi:type="dcterms:W3CDTF">2021-02-02T17:17:07Z</dcterms:created>
  <dcterms:modified xsi:type="dcterms:W3CDTF">2021-03-23T10:40:31Z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0x010100D819F68AEA64BE488A65348192111A1F</vt:lpwstr>
  </property>
</Properties>
</file>